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flege.HAM\Preisvergleichslisten\Preisvergleichslisten_Gesamt\Verteiler\Verteiler_2\"/>
    </mc:Choice>
  </mc:AlternateContent>
  <bookViews>
    <workbookView xWindow="4844" yWindow="275" windowWidth="9569" windowHeight="9321"/>
  </bookViews>
  <sheets>
    <sheet name="stationär  " sheetId="43" r:id="rId1"/>
    <sheet name="Stat. Hospize" sheetId="49" r:id="rId2"/>
    <sheet name="teilst. " sheetId="41" r:id="rId3"/>
    <sheet name="Löschungen" sheetId="45" r:id="rId4"/>
    <sheet name="neue Einrichtungen" sheetId="47" r:id="rId5"/>
  </sheets>
  <definedNames>
    <definedName name="_xlnm._FilterDatabase" localSheetId="3" hidden="1">Löschungen!$B$6:$F$6</definedName>
    <definedName name="_xlnm._FilterDatabase" localSheetId="4" hidden="1">'neue Einrichtungen'!$B$6:$I$6</definedName>
    <definedName name="_xlnm._FilterDatabase" localSheetId="1" hidden="1">'Stat. Hospize'!#REF!</definedName>
    <definedName name="_xlnm._FilterDatabase" localSheetId="0" hidden="1">'stationär  '!$A$8:$AM$218</definedName>
    <definedName name="_xlnm._FilterDatabase" localSheetId="2" hidden="1">'teilst. '!$B$6:$AB$66</definedName>
    <definedName name="_xlnm.Print_Titles" localSheetId="3">Löschungen!$5:$6</definedName>
    <definedName name="_xlnm.Print_Titles" localSheetId="4">'neue Einrichtungen'!$5:$6</definedName>
    <definedName name="_xlnm.Print_Titles" localSheetId="1">'Stat. Hospize'!$B:$C,'Stat. Hospize'!$5:$7</definedName>
    <definedName name="_xlnm.Print_Titles" localSheetId="0">'stationär  '!$B:$C,'stationär  '!$1:$8</definedName>
    <definedName name="_xlnm.Print_Titles" localSheetId="2">'teilst. '!$5:$6</definedName>
  </definedNames>
  <calcPr calcId="152511"/>
</workbook>
</file>

<file path=xl/calcChain.xml><?xml version="1.0" encoding="utf-8"?>
<calcChain xmlns="http://schemas.openxmlformats.org/spreadsheetml/2006/main">
  <c r="X61" i="41" l="1"/>
  <c r="Z192" i="43" l="1"/>
  <c r="X192" i="43"/>
  <c r="Z172" i="43"/>
  <c r="X172" i="43"/>
  <c r="Z71" i="43"/>
  <c r="X71" i="43"/>
  <c r="R75" i="43" l="1"/>
  <c r="R14" i="43"/>
  <c r="R17" i="43"/>
  <c r="R20" i="43"/>
  <c r="R23" i="43"/>
  <c r="R26" i="43"/>
  <c r="R29" i="43"/>
  <c r="R32" i="43"/>
  <c r="R35" i="43"/>
  <c r="R38" i="43"/>
  <c r="R41" i="43"/>
  <c r="R44" i="43"/>
  <c r="R47" i="43"/>
  <c r="R50" i="43"/>
  <c r="R53" i="43"/>
  <c r="R56" i="43"/>
  <c r="R59" i="43"/>
  <c r="R62" i="43"/>
  <c r="R65" i="43"/>
  <c r="R68" i="43"/>
  <c r="X7" i="41" l="1"/>
  <c r="V186" i="43" l="1"/>
  <c r="X37" i="41" l="1"/>
  <c r="W96" i="43"/>
  <c r="X96" i="43" s="1"/>
  <c r="P96" i="43"/>
  <c r="O96" i="43"/>
  <c r="N96" i="43"/>
  <c r="M96" i="43"/>
  <c r="L96" i="43"/>
  <c r="Z197" i="43" l="1"/>
  <c r="X197" i="43"/>
  <c r="V159" i="43" l="1"/>
  <c r="V139" i="43"/>
  <c r="V86" i="43"/>
  <c r="X51" i="41" l="1"/>
  <c r="X42" i="41" l="1"/>
  <c r="X41" i="41"/>
  <c r="X53" i="41" l="1"/>
  <c r="X16" i="41"/>
  <c r="T88" i="43" l="1"/>
  <c r="Y72" i="43" l="1"/>
  <c r="X14" i="41" l="1"/>
  <c r="X10" i="41" l="1"/>
  <c r="V14" i="43" l="1"/>
  <c r="Z196" i="43" l="1"/>
  <c r="X196" i="43"/>
  <c r="V196" i="43"/>
  <c r="Z195" i="43"/>
  <c r="X195" i="43"/>
  <c r="V195" i="43"/>
  <c r="Z160" i="43"/>
  <c r="X160" i="43"/>
  <c r="V160" i="43"/>
  <c r="V61" i="43" l="1"/>
  <c r="V206" i="43" l="1"/>
  <c r="V203" i="43"/>
  <c r="V202" i="43"/>
  <c r="V201" i="43"/>
  <c r="V200" i="43"/>
  <c r="V199" i="43"/>
  <c r="V198" i="43"/>
  <c r="V193" i="43"/>
  <c r="V175" i="43"/>
  <c r="V174" i="43"/>
  <c r="V170" i="43"/>
  <c r="V169" i="43"/>
  <c r="V168" i="43"/>
  <c r="V85" i="43" l="1"/>
  <c r="V84" i="43"/>
  <c r="V112" i="43" l="1"/>
  <c r="X66" i="41" l="1"/>
  <c r="X65" i="41"/>
  <c r="X58" i="41"/>
  <c r="X46" i="41" l="1"/>
  <c r="X45" i="41"/>
  <c r="X35" i="41"/>
  <c r="X8" i="41"/>
  <c r="Z147" i="43"/>
  <c r="X147" i="43"/>
  <c r="V147" i="43"/>
  <c r="T147" i="43"/>
  <c r="Z145" i="43"/>
  <c r="X145" i="43"/>
  <c r="V145" i="43"/>
  <c r="T145" i="43"/>
  <c r="Z111" i="43"/>
  <c r="X111" i="43"/>
  <c r="V111" i="43"/>
  <c r="T111" i="43"/>
  <c r="Z110" i="43"/>
  <c r="X110" i="43"/>
  <c r="V110" i="43"/>
  <c r="T110" i="43"/>
  <c r="Z57" i="43"/>
  <c r="X57" i="43"/>
  <c r="V57" i="43"/>
  <c r="T57" i="43"/>
  <c r="Z51" i="43"/>
  <c r="X51" i="43"/>
  <c r="V51" i="43"/>
  <c r="T51" i="43"/>
  <c r="Z50" i="43"/>
  <c r="X50" i="43"/>
  <c r="V50" i="43"/>
  <c r="T50" i="43"/>
  <c r="Z25" i="43"/>
  <c r="X25" i="43"/>
  <c r="V25" i="43"/>
  <c r="T25" i="43"/>
  <c r="Z24" i="43"/>
  <c r="X24" i="43"/>
  <c r="V24" i="43"/>
  <c r="T24" i="43"/>
  <c r="Z23" i="43"/>
  <c r="X23" i="43"/>
  <c r="V23" i="43"/>
  <c r="T23" i="43"/>
  <c r="Z22" i="43"/>
  <c r="X22" i="43"/>
  <c r="V22" i="43"/>
  <c r="T22" i="43"/>
  <c r="Z11" i="43"/>
  <c r="X11" i="43"/>
  <c r="V11" i="43"/>
  <c r="T11" i="43"/>
  <c r="R11" i="43"/>
  <c r="Z157" i="43" l="1"/>
  <c r="X157" i="43"/>
  <c r="V157" i="43"/>
  <c r="V93" i="43" l="1"/>
  <c r="V39" i="43"/>
  <c r="Z201" i="43" l="1"/>
  <c r="X201" i="43"/>
  <c r="T201" i="43"/>
  <c r="Z200" i="43"/>
  <c r="X200" i="43"/>
  <c r="T200" i="43"/>
  <c r="X43" i="41" l="1"/>
  <c r="X31" i="41"/>
  <c r="X12" i="41"/>
  <c r="X15" i="41"/>
  <c r="X32" i="41"/>
  <c r="X33" i="41"/>
  <c r="X34" i="41"/>
  <c r="X47" i="41"/>
  <c r="X48" i="41"/>
  <c r="X59" i="41"/>
</calcChain>
</file>

<file path=xl/sharedStrings.xml><?xml version="1.0" encoding="utf-8"?>
<sst xmlns="http://schemas.openxmlformats.org/spreadsheetml/2006/main" count="1940" uniqueCount="609">
  <si>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</si>
  <si>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</si>
  <si>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</si>
  <si>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</si>
  <si>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</si>
  <si>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</si>
  <si>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</si>
  <si>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</si>
  <si>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</si>
  <si>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Haus am Kanal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</si>
  <si>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</si>
  <si>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</si>
  <si>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</si>
  <si>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</si>
  <si>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</si>
  <si>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</si>
  <si>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</si>
  <si>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347,40/602,92**</t>
  </si>
  <si>
    <r>
      <t>T</t>
    </r>
    <r>
      <rPr>
        <b/>
        <sz val="10"/>
        <rFont val="Arial"/>
        <family val="2"/>
      </rPr>
      <t xml:space="preserve">agespflege (T), </t>
    </r>
    <r>
      <rPr>
        <b/>
        <u/>
        <sz val="10"/>
        <rFont val="Arial"/>
        <family val="2"/>
      </rPr>
      <t>N</t>
    </r>
    <r>
      <rPr>
        <b/>
        <sz val="10"/>
        <rFont val="Arial"/>
        <family val="2"/>
      </rPr>
      <t>achtpflege (N)</t>
    </r>
  </si>
  <si>
    <t>IK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</si>
  <si>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</si>
  <si>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</si>
  <si>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</si>
  <si>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</si>
  <si>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</si>
  <si>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</si>
  <si>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</si>
  <si>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</si>
  <si>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</si>
  <si>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</si>
  <si>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</si>
  <si>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</si>
  <si>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</si>
  <si>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</si>
  <si>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</si>
  <si>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</si>
  <si>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</si>
  <si>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</si>
  <si>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</si>
  <si>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</si>
  <si>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</si>
  <si>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</si>
  <si>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</si>
  <si>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>Fangdieckstr. 114-116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</si>
  <si>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</si>
  <si>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</si>
  <si>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</si>
  <si>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</si>
  <si>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</si>
  <si>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Am Husarendenkmal 16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</si>
  <si>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</si>
  <si>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</si>
  <si>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</si>
  <si>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</si>
  <si>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</si>
  <si>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</si>
  <si>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</si>
  <si>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</si>
  <si>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</si>
  <si>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</si>
  <si>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</si>
  <si>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</si>
  <si>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</si>
  <si>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</si>
  <si>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</si>
  <si>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</si>
  <si>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</si>
  <si>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</si>
  <si>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</si>
  <si>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</si>
  <si>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</si>
  <si>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</si>
  <si>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</si>
  <si>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</si>
  <si>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</si>
  <si>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</si>
  <si>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</si>
  <si>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</si>
  <si>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</si>
  <si>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</si>
  <si>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</si>
  <si>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</si>
  <si>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</si>
  <si>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</si>
  <si>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</si>
  <si>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</si>
  <si>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Victoria Tagespflege / Ljachowskij&amp;Sigacev GbR</t>
  </si>
  <si>
    <t>Frickestr. 22</t>
  </si>
  <si>
    <t>Tarpenbekstr. 107</t>
  </si>
  <si>
    <t>Tagespflege Wellingsbüttel</t>
  </si>
  <si>
    <t>Kursana Residenz</t>
  </si>
  <si>
    <t>Theodor-Fliedner-Haus</t>
  </si>
  <si>
    <t>Berner Chaussee 37</t>
  </si>
  <si>
    <t>Jarrestr. 75</t>
  </si>
  <si>
    <t>Lämmersieth 75</t>
  </si>
  <si>
    <t>410,67/447,17**</t>
  </si>
  <si>
    <t>295,07/327,32**</t>
  </si>
  <si>
    <t>??</t>
  </si>
  <si>
    <t>Deelwischredder 37</t>
  </si>
  <si>
    <t>Senioren-Pflegepension " Haus Marienthal "</t>
  </si>
  <si>
    <t>Ziesenißstr. 30 - 32</t>
  </si>
  <si>
    <t>Kiefhörn 1-3</t>
  </si>
  <si>
    <t>Winterhuder Weg 98-106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</si>
  <si>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</si>
  <si>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</si>
  <si>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</si>
  <si>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</si>
  <si>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</si>
  <si>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</si>
  <si>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</si>
  <si>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</si>
  <si>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</si>
  <si>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</si>
  <si>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</si>
  <si>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</si>
  <si>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Seniorensitz Am Hegen</t>
  </si>
  <si>
    <t>Am Hegen 29</t>
  </si>
  <si>
    <t>Am Ohlendorffturm 20-22</t>
  </si>
  <si>
    <t>Wellingsbüttler Landstr. 217-221</t>
  </si>
  <si>
    <t>Farmsener Landstr. 71 -75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</si>
  <si>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</si>
  <si>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</si>
  <si>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</si>
  <si>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</si>
  <si>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</si>
  <si>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</si>
  <si>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</si>
  <si>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</si>
  <si>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</si>
  <si>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Mittelweg 106 -108</t>
  </si>
  <si>
    <t>Carl-Ninck-Haus</t>
  </si>
  <si>
    <t>Zinnendorf-Stiftung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</si>
  <si>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</si>
  <si>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</si>
  <si>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</si>
  <si>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</si>
  <si>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</si>
  <si>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</si>
  <si>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</si>
  <si>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</si>
  <si>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</si>
  <si>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</si>
  <si>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</si>
  <si>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</si>
  <si>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Baron-Voght-Str. 93</t>
  </si>
  <si>
    <t>Nr.</t>
  </si>
  <si>
    <t>Straße</t>
  </si>
  <si>
    <t>PLZ</t>
  </si>
  <si>
    <t>Ort</t>
  </si>
  <si>
    <t>Verband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</si>
  <si>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</si>
  <si>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</si>
  <si>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</si>
  <si>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</si>
  <si>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</si>
  <si>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</si>
  <si>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 xml:space="preserve">Seefahrer-Altenheim " Fallen Anker " </t>
  </si>
  <si>
    <t>Bernadottestr. 140</t>
  </si>
  <si>
    <t>bis</t>
  </si>
  <si>
    <t>Tagespflege Hamel GmbH</t>
  </si>
  <si>
    <t>Petersweg 1</t>
  </si>
  <si>
    <t>Rennbahnstr. 51-53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</si>
  <si>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</si>
  <si>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</si>
  <si>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</si>
  <si>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</si>
  <si>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</si>
  <si>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</si>
  <si>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</si>
  <si>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</si>
  <si>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</si>
  <si>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</si>
  <si>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</si>
  <si>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</si>
  <si>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</si>
  <si>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</si>
  <si>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</si>
  <si>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</si>
  <si>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</si>
  <si>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</si>
  <si>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</si>
  <si>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</si>
  <si>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</si>
  <si>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</si>
  <si>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Pflegen &amp; Wohnen Horn</t>
  </si>
  <si>
    <t>pro Seniore Residenz Hamburg</t>
  </si>
  <si>
    <t>Hamburg</t>
  </si>
  <si>
    <t>DPWV</t>
  </si>
  <si>
    <t>X</t>
  </si>
  <si>
    <t>x</t>
  </si>
  <si>
    <t>Anna´s Tagesbetreuung GmbH</t>
  </si>
  <si>
    <t>Möllner Landstr. 35</t>
  </si>
  <si>
    <t>Mützendorpsteed 9</t>
  </si>
  <si>
    <t>DW</t>
  </si>
  <si>
    <t xml:space="preserve">Hamburger Straße 178 </t>
  </si>
  <si>
    <t>Kritenbarg 47</t>
  </si>
  <si>
    <t>Seniorenzentrum Dr. Carl Kellinghusen-Heim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</si>
  <si>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</si>
  <si>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</si>
  <si>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</si>
  <si>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</si>
  <si>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</si>
  <si>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</si>
  <si>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</si>
  <si>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</si>
  <si>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</si>
  <si>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 xml:space="preserve">Seniorenzentrum Kapernaum </t>
  </si>
  <si>
    <t>Hammer Landstr.168</t>
  </si>
  <si>
    <t>"Bei Philipps" Tagespflege</t>
  </si>
  <si>
    <t>Wentorfer Str. 72</t>
  </si>
  <si>
    <t>Villa Eilersweg GmbH</t>
  </si>
  <si>
    <t>Seniorenzentrum Haus am Wehbers Park; Wach-Koma</t>
  </si>
  <si>
    <t>Tagespflege Neubertbogen "Seniorengarten"</t>
  </si>
  <si>
    <t>Neubertbogen 10 + 10a</t>
  </si>
  <si>
    <t>Elbschloss Residenz Klein Flottbek GmbH</t>
  </si>
  <si>
    <t>Parkdomizil am Bahrenfelder See</t>
  </si>
  <si>
    <t>ASH Haus Vitalis Lokstedt GmbH</t>
  </si>
  <si>
    <t xml:space="preserve">Tagespflegestätte Wilhelmsburg </t>
  </si>
  <si>
    <t>Rotenhäuser Str. 84</t>
  </si>
  <si>
    <t>Alten- und Pflegeh. d.E.u.C. Jung-Stift." - Demente</t>
  </si>
  <si>
    <t>Alten- und Pflegeh. der Ernst u. Claere-Jung-Stiftung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</si>
  <si>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</si>
  <si>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</si>
  <si>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</si>
  <si>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</si>
  <si>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</si>
  <si>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Bauerberg 10</t>
  </si>
  <si>
    <t>CV</t>
  </si>
  <si>
    <t>Friedenstr. 4</t>
  </si>
  <si>
    <t>Oskar-Schlemmer-Str. 25</t>
  </si>
  <si>
    <t>Müllenhoffweg 15</t>
  </si>
  <si>
    <t>DRK-Tagespflege Hamm</t>
  </si>
  <si>
    <t>Domicil- Seniorenpflegeheim Heimfeld GmbH</t>
  </si>
  <si>
    <t>Petersweg 3-5</t>
  </si>
  <si>
    <t>655,86 b)</t>
  </si>
  <si>
    <t>DOMICIL Seniorenpflegeheim Jenfeld GmbH, Demente</t>
  </si>
  <si>
    <t>Dohrnweg 8</t>
  </si>
  <si>
    <t>Bondenwald 50 + 54</t>
  </si>
  <si>
    <t>Steilshooper Str. 242 B</t>
  </si>
  <si>
    <t>ASB Tagespflege Rissen</t>
  </si>
  <si>
    <t>Am Rissener Bahnhof 19</t>
  </si>
  <si>
    <t xml:space="preserve">DRK Tagespflege Süderelbe </t>
  </si>
  <si>
    <t>CURA Seniorencentrum Bergedorf GmbH</t>
  </si>
  <si>
    <t>Gojenbergsweg 30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</si>
  <si>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</si>
  <si>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</si>
  <si>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</si>
  <si>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</si>
  <si>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</si>
  <si>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</si>
  <si>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</si>
  <si>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</si>
  <si>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</si>
  <si>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</si>
  <si>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</si>
  <si>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</si>
  <si>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</si>
  <si>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</si>
  <si>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</si>
  <si>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</si>
  <si>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</si>
  <si>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</si>
  <si>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Greifenberger Str. 25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</si>
  <si>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</si>
  <si>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</si>
  <si>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</si>
  <si>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</si>
  <si>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</si>
  <si>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</si>
  <si>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</si>
  <si>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Rathenaustr. 4-7</t>
  </si>
  <si>
    <t>Altersheim am Rabenhorst</t>
  </si>
  <si>
    <t>Rabenhorst 39</t>
  </si>
  <si>
    <t>503,45 a)</t>
  </si>
  <si>
    <t>Alten- u. Pflegeheim Adalbert GmbH</t>
  </si>
  <si>
    <t>Warnemünder Weg 19</t>
  </si>
  <si>
    <t>Rehrstieg 44-46</t>
  </si>
  <si>
    <t>Klövensteenweg 26</t>
  </si>
  <si>
    <t>Haus Hammer Landstraße</t>
  </si>
  <si>
    <t>Evang. Bugenhagen-Haus</t>
  </si>
  <si>
    <t>Rosenhagenstr. 56</t>
  </si>
  <si>
    <t>Theodorstr. 30</t>
  </si>
  <si>
    <t>Elbchaussee 88</t>
  </si>
  <si>
    <t>Tagespflege Ottensen</t>
  </si>
  <si>
    <t>Hohenzollernring 15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</si>
  <si>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</si>
  <si>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</si>
  <si>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</si>
  <si>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</si>
  <si>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</si>
  <si>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</si>
  <si>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</si>
  <si>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</si>
  <si>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640,50 a)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</si>
  <si>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</si>
  <si>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</si>
  <si>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</si>
  <si>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</si>
  <si>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</si>
  <si>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</si>
  <si>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</si>
  <si>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</si>
  <si>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</si>
  <si>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</si>
  <si>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</si>
  <si>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</si>
  <si>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</si>
  <si>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</si>
  <si>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</si>
  <si>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Lerchenberg 4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</si>
  <si>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</si>
  <si>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</si>
  <si>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</si>
  <si>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</si>
  <si>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</si>
  <si>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</si>
  <si>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</si>
  <si>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</si>
  <si>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</si>
  <si>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</si>
  <si>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</si>
  <si>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</si>
  <si>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</si>
  <si>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</si>
  <si>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</si>
  <si>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</si>
  <si>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</si>
  <si>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</si>
  <si>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</si>
  <si>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</si>
  <si>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</si>
  <si>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</si>
  <si>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</si>
  <si>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Haus Hammer Landstraße, Dementenstation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</si>
  <si>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</si>
  <si>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</si>
  <si>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</si>
  <si>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</si>
  <si>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</si>
  <si>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</si>
  <si>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</si>
  <si>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</si>
  <si>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</si>
  <si>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</si>
  <si>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</si>
  <si>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</si>
  <si>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</si>
  <si>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</si>
  <si>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</si>
  <si>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</si>
  <si>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</si>
  <si>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</si>
  <si>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</si>
  <si>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</si>
  <si>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</si>
  <si>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</si>
  <si>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</si>
  <si>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</si>
  <si>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</si>
  <si>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</si>
  <si>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</si>
  <si>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</si>
  <si>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</si>
  <si>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Hermann und Lilly Schilling-Stiftung - Wohngemeinschaft</t>
  </si>
  <si>
    <t>600,49 a)</t>
  </si>
  <si>
    <t>868,19 a)</t>
  </si>
  <si>
    <t>540,87 a)</t>
  </si>
  <si>
    <t>605,97 a)</t>
  </si>
  <si>
    <t>640,95 a)</t>
  </si>
  <si>
    <t>Hesse-Diederichsen-Heim der Hartwig-Hesse-Stiftung, stat. WG</t>
  </si>
  <si>
    <t>ASB Senioren- und  Pflegeheim Lupine</t>
  </si>
  <si>
    <t>Passat Pflegeresidenz GmbH</t>
  </si>
  <si>
    <t>Hildeboldtweg 9-13</t>
  </si>
  <si>
    <t>AWO Seniorenzentrum Mümmelmannsberg gGmbH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</si>
  <si>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</si>
  <si>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</si>
  <si>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</si>
  <si>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</si>
  <si>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</si>
  <si>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</si>
  <si>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</si>
  <si>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</si>
  <si>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Malteserstift Johannes XXIII.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</si>
  <si>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</si>
  <si>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</si>
  <si>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</si>
  <si>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</si>
  <si>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</si>
  <si>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</si>
  <si>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Malteserstift Bischoff-Ketteler, Wohngemeinschaften</t>
  </si>
  <si>
    <t>Luruper Hauptstr.247</t>
  </si>
  <si>
    <t>Tagespflege Fama Wohnen mit Service</t>
  </si>
  <si>
    <t xml:space="preserve">Tagespflegestätte Veringeck Multi-Kulti Pflegedienst GmbH 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</si>
  <si>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</si>
  <si>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</si>
  <si>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</si>
  <si>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</si>
  <si>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</si>
  <si>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</si>
  <si>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</si>
  <si>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</si>
  <si>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</si>
  <si>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</si>
  <si>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</si>
  <si>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tägl. Pflegegrad 2</t>
  </si>
  <si>
    <t>tägl. Pflegegrad 3</t>
  </si>
  <si>
    <t>tägl. Pflegegrad 4</t>
  </si>
  <si>
    <t>tägl. Pflegegrad 5</t>
  </si>
  <si>
    <t>tägl. U+V</t>
  </si>
  <si>
    <t>monatl. U+V</t>
  </si>
  <si>
    <t>tägl. Verpfl.</t>
  </si>
  <si>
    <t>tägl. Unterk.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</si>
  <si>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</si>
  <si>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</si>
  <si>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</si>
  <si>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</si>
  <si>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</si>
  <si>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</si>
  <si>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</si>
  <si>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</si>
  <si>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</si>
  <si>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</si>
  <si>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</si>
  <si>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</si>
  <si>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</si>
  <si>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</si>
  <si>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>43b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</si>
  <si>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</si>
  <si>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</si>
  <si>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</si>
  <si>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</si>
  <si>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</si>
  <si>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 xml:space="preserve">Seefahrer-Altenheim " Fallen Anker "  -Dementenstation- </t>
  </si>
  <si>
    <t>Altenheim des Rauhen Hauses " Haus Weinberg " -Dementenstation-</t>
  </si>
  <si>
    <t>Martha Haus -Dementenstation-</t>
  </si>
  <si>
    <t xml:space="preserve">Fahrenkroen Seniorenpflege und Betreuungszentrum, Dementenabteilung </t>
  </si>
  <si>
    <t>16,55 a)</t>
  </si>
  <si>
    <t xml:space="preserve"> </t>
  </si>
  <si>
    <t>18,20/20,80**</t>
  </si>
  <si>
    <t>Pflegen &amp; Wohnen Holstenhof</t>
  </si>
  <si>
    <t xml:space="preserve"> Pflegen &amp; Wohnen Holstenhof, Demente (geschlossen)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</si>
  <si>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</si>
  <si>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</si>
  <si>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</si>
  <si>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</si>
  <si>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</si>
  <si>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</si>
  <si>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</si>
  <si>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</si>
  <si>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</si>
  <si>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</si>
  <si>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</si>
  <si>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</si>
  <si>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</si>
  <si>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</si>
  <si>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</si>
  <si>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</si>
  <si>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</si>
  <si>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</si>
  <si>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</si>
  <si>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</si>
  <si>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</si>
  <si>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</si>
  <si>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</si>
  <si>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</si>
  <si>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</si>
  <si>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</si>
  <si>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</si>
  <si>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</si>
  <si>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</si>
  <si>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</si>
  <si>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</si>
  <si>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</si>
  <si>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</si>
  <si>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Hamburger Hospiz im Helenenstift e. V.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</si>
  <si>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</si>
  <si>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</si>
  <si>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</si>
  <si>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</si>
  <si>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</si>
  <si>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</si>
  <si>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</si>
  <si>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</si>
  <si>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</si>
  <si>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</si>
  <si>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</si>
  <si>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</si>
  <si>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</si>
  <si>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</si>
  <si>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</si>
  <si>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</si>
  <si>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</si>
  <si>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</si>
  <si>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</si>
  <si>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</si>
  <si>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</si>
  <si>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</si>
  <si>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Pflegeheim im  Albertinen-Hauses, Max-Herz-Haus Dementen Abteilung Wohngruppe</t>
  </si>
  <si>
    <t>Pflegeheim im  Albertinen-Hauses, Wohngemeinschaft Demenz</t>
  </si>
  <si>
    <t>An der Jütländer Allee 48</t>
  </si>
  <si>
    <t xml:space="preserve">Kervita Senioren-Zentrum "An der Jütländer Allee" </t>
  </si>
  <si>
    <t>beendet zum</t>
  </si>
  <si>
    <t>Art der Einrichtung</t>
  </si>
  <si>
    <t>Platzzahl</t>
  </si>
  <si>
    <t>eröffnet am</t>
  </si>
  <si>
    <t>Tel</t>
  </si>
  <si>
    <t>Fax</t>
  </si>
  <si>
    <t>Kieler Str. 426 - 428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</si>
  <si>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</si>
  <si>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</si>
  <si>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</si>
  <si>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</si>
  <si>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</si>
  <si>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</si>
  <si>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Oberschleems 16</t>
  </si>
  <si>
    <t>Domicil - Seniorenpflegeheim Kapellenstr. GmbH</t>
  </si>
  <si>
    <t>Haus Fangdieck</t>
  </si>
  <si>
    <t>Pflegeheim im  Albertinen-Haus</t>
  </si>
  <si>
    <t>Seniorenzentrum "Am Osterbekkanal"</t>
  </si>
  <si>
    <t>Lämmersieth 14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</si>
  <si>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</si>
  <si>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</si>
  <si>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</si>
  <si>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</si>
  <si>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</si>
  <si>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</si>
  <si>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</si>
  <si>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 xml:space="preserve">AWO HAMBURG Quartiershaus.plus </t>
  </si>
  <si>
    <t>Wilhelm-Lehmbruck-Str. 7</t>
  </si>
  <si>
    <t>alisea Domizil zum Appelbütteler Tal</t>
  </si>
  <si>
    <t>Binnenfeld 60</t>
  </si>
  <si>
    <t>Senioren- und Therapiezentrum Rahlstedter Höhe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</si>
  <si>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</si>
  <si>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</si>
  <si>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</si>
  <si>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</si>
  <si>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</si>
  <si>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</si>
  <si>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Tagespflege Stellingen</t>
  </si>
  <si>
    <t>Senioren-Residenz Groß Flottbek</t>
  </si>
  <si>
    <t>Parkresidenz Alstertal</t>
  </si>
  <si>
    <t>29,35/27,35</t>
  </si>
  <si>
    <t>892,83/831,99</t>
  </si>
  <si>
    <t>HSP Tagespflege UG</t>
  </si>
  <si>
    <t>HAMB. BRÜCKE Tagespflege Mole 44</t>
  </si>
  <si>
    <t>Martinistr. 44</t>
  </si>
  <si>
    <t>Wichmannstr 4 / Haus 1 und 2</t>
  </si>
  <si>
    <t>K &amp; S Senioren-Residenz Hamburg-Harburger Sand</t>
  </si>
  <si>
    <t xml:space="preserve">Fahrenkroen Seniorenpflege und Betreuungszentrum, stat. WG </t>
  </si>
  <si>
    <t>ALSTERDOMIZIL Seniorenpflegegesellschaft mbH</t>
  </si>
  <si>
    <t>Tagespflege Wandsbek</t>
  </si>
  <si>
    <t>Fabriciusstr. 252</t>
  </si>
  <si>
    <t>Altenheimstiftung Haus Flottbek-Nienstedten</t>
  </si>
  <si>
    <t>Rothenburgsorter Marktplatz</t>
  </si>
  <si>
    <t>Pflegeheim Rothenburgsorter Marktplatz</t>
  </si>
  <si>
    <t>Domicil - Seniorenpflegeheim Kapellenstr. GmbH - Dementenabteilung</t>
  </si>
  <si>
    <t>Auguste-Victoria-Seniorenstift</t>
  </si>
  <si>
    <t>Rosendomizil - Wohngemeinschaft</t>
  </si>
  <si>
    <t>Evang.-ref.Stifung Altenhof</t>
  </si>
  <si>
    <t>Evang.-ref.Stifung Altenhof - Demente</t>
  </si>
  <si>
    <r>
      <t>VitalAltona Tagespflegeeinrichtung</t>
    </r>
    <r>
      <rPr>
        <sz val="12"/>
        <rFont val="Times New Roman"/>
        <family val="1"/>
      </rPr>
      <t xml:space="preserve"> </t>
    </r>
  </si>
  <si>
    <t>tägl. APU HH</t>
  </si>
  <si>
    <t>monatl. APU HH</t>
  </si>
  <si>
    <t>monatl. APU Pflbrg</t>
  </si>
  <si>
    <t>APU HH</t>
  </si>
  <si>
    <t>APU Pflbrg ab 01.01.2020</t>
  </si>
  <si>
    <t>tägl. APU Pflbrg ab 01.01.2020</t>
  </si>
  <si>
    <t>Tagespflege Alten Eichen</t>
  </si>
  <si>
    <t>Senioren- und Therapiezentrum Haus Burgwedel - Demente</t>
  </si>
  <si>
    <t>Senioren- und Therapiezentrum Haus Burgwedel</t>
  </si>
  <si>
    <t>Tagespflege Care Vitalmed</t>
  </si>
  <si>
    <t>Berner Heerweg 109</t>
  </si>
  <si>
    <t>Tagespflege Pflegewerk Hamburg gGmbH</t>
  </si>
  <si>
    <t>Tabea Diakonie - Pflege Hamburg gGmbH</t>
  </si>
  <si>
    <t>Pflegen &amp; Wohnen Husarendenkmal, Demente</t>
  </si>
  <si>
    <t>Emkendorfstr. 50</t>
  </si>
  <si>
    <t>APU Pflbrg ab 01.01.2021</t>
  </si>
  <si>
    <t>tägl. APU Pflbrg ab 01.01.2021</t>
  </si>
  <si>
    <t>80,00</t>
  </si>
  <si>
    <t>Residenz Lerchenberg HH-Volksdorf GmbH</t>
  </si>
  <si>
    <t>stationär</t>
  </si>
  <si>
    <t>Vogt-Groth-Weg 27</t>
  </si>
  <si>
    <t>688,10</t>
  </si>
  <si>
    <t>Hanse Bramfeld HBT Tagespflege für Senioren GmbH</t>
  </si>
  <si>
    <t>Bramfelder Chaussee 29-31</t>
  </si>
  <si>
    <t xml:space="preserve">   10,88    </t>
  </si>
  <si>
    <t>N.N.</t>
  </si>
  <si>
    <t>IKK classic</t>
  </si>
  <si>
    <t>13,95/17,35/19,12/21,48</t>
  </si>
  <si>
    <t>527,79/424,36/581,63/653,42**</t>
  </si>
  <si>
    <t>0.85</t>
  </si>
  <si>
    <t>Betty-Heine-Stieg 4</t>
  </si>
  <si>
    <t>Elisabeth Alten- und Pflegeheim</t>
  </si>
  <si>
    <t>13,29 bis 22,42</t>
  </si>
  <si>
    <t>404,28 bis 682,02</t>
  </si>
  <si>
    <t>17,32 bis 21,66</t>
  </si>
  <si>
    <t>526,87 bis 658,90</t>
  </si>
  <si>
    <t>9,79/10,97/13,37</t>
  </si>
  <si>
    <t>297,81/333,71/406,72</t>
  </si>
  <si>
    <t>wecare Seniorenresidenz Lurup</t>
  </si>
  <si>
    <t>wecare Seniorenzentrum Lurup Tagespflege</t>
  </si>
  <si>
    <t>wecare Seniorenzentrum Eidelstedt</t>
  </si>
  <si>
    <t xml:space="preserve"> Haus Birkengrund GmbH</t>
  </si>
  <si>
    <t>Investitions-kosten</t>
  </si>
  <si>
    <t xml:space="preserve"> Haus Sieberling </t>
  </si>
  <si>
    <t>Sieberlingstr. 10</t>
  </si>
  <si>
    <t>Tagespflege Osdorf/Hamburg West</t>
  </si>
  <si>
    <t>Bornheide 80</t>
  </si>
  <si>
    <t>Tagespflege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</si>
</sst>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"/>
    <numFmt numFmtId="167" formatCode="#,##0.00\ &quot;€&quot;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2"/>
      <name val="Times New Roman"/>
      <family val="1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3" fillId="2" borderId="0" xfId="0" applyFont="1" applyFill="1" applyAlignment="1">
      <alignment horizontal="center"/>
    </xf>
    <xf numFmtId="2" fontId="14" fillId="2" borderId="0" xfId="1" applyNumberFormat="1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4" fontId="11" fillId="0" borderId="0" xfId="4" applyNumberFormat="1" applyFont="1" applyBorder="1" applyAlignment="1"/>
    <xf numFmtId="4" fontId="12" fillId="0" borderId="0" xfId="4" applyNumberFormat="1" applyFont="1" applyAlignment="1">
      <alignment horizontal="right"/>
    </xf>
    <xf numFmtId="0" fontId="12" fillId="0" borderId="0" xfId="0" applyFont="1" applyBorder="1" applyAlignment="1"/>
    <xf numFmtId="167" fontId="12" fillId="0" borderId="0" xfId="0" applyNumberFormat="1" applyFont="1" applyBorder="1" applyAlignment="1"/>
    <xf numFmtId="0" fontId="11" fillId="0" borderId="0" xfId="0" applyFont="1" applyAlignment="1">
      <alignment horizontal="center"/>
    </xf>
    <xf numFmtId="4" fontId="11" fillId="0" borderId="0" xfId="4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4" fontId="16" fillId="2" borderId="0" xfId="4" applyNumberFormat="1" applyFont="1" applyFill="1" applyBorder="1" applyAlignment="1">
      <alignment horizontal="right"/>
    </xf>
    <xf numFmtId="4" fontId="11" fillId="5" borderId="0" xfId="4" applyNumberFormat="1" applyFont="1" applyFill="1" applyBorder="1" applyAlignment="1"/>
    <xf numFmtId="0" fontId="8" fillId="0" borderId="0" xfId="0" applyFont="1" applyBorder="1" applyAlignment="1"/>
    <xf numFmtId="0" fontId="8" fillId="5" borderId="0" xfId="0" applyFont="1" applyFill="1" applyBorder="1" applyAlignment="1"/>
    <xf numFmtId="0" fontId="8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/>
    <xf numFmtId="0" fontId="12" fillId="6" borderId="0" xfId="0" applyFont="1" applyFill="1" applyBorder="1" applyAlignment="1"/>
    <xf numFmtId="4" fontId="12" fillId="0" borderId="0" xfId="4" applyNumberFormat="1" applyFont="1" applyBorder="1" applyAlignment="1"/>
    <xf numFmtId="0" fontId="8" fillId="0" borderId="2" xfId="0" applyFont="1" applyBorder="1" applyAlignment="1"/>
    <xf numFmtId="0" fontId="9" fillId="0" borderId="2" xfId="0" applyFont="1" applyBorder="1" applyAlignment="1"/>
    <xf numFmtId="0" fontId="8" fillId="5" borderId="2" xfId="0" applyFont="1" applyFill="1" applyBorder="1" applyAlignment="1"/>
    <xf numFmtId="0" fontId="8" fillId="0" borderId="2" xfId="0" applyFont="1" applyBorder="1" applyAlignment="1">
      <alignment horizontal="center" vertical="center"/>
    </xf>
    <xf numFmtId="4" fontId="11" fillId="5" borderId="2" xfId="4" applyNumberFormat="1" applyFont="1" applyFill="1" applyBorder="1" applyAlignment="1"/>
    <xf numFmtId="4" fontId="11" fillId="0" borderId="2" xfId="4" applyNumberFormat="1" applyFont="1" applyBorder="1" applyAlignment="1"/>
    <xf numFmtId="0" fontId="9" fillId="3" borderId="2" xfId="0" applyFont="1" applyFill="1" applyBorder="1" applyAlignment="1"/>
    <xf numFmtId="0" fontId="8" fillId="3" borderId="2" xfId="0" applyFont="1" applyFill="1" applyBorder="1" applyAlignment="1"/>
    <xf numFmtId="0" fontId="8" fillId="3" borderId="2" xfId="0" applyFont="1" applyFill="1" applyBorder="1" applyAlignment="1">
      <alignment horizontal="center" vertical="center"/>
    </xf>
    <xf numFmtId="4" fontId="11" fillId="3" borderId="2" xfId="4" applyNumberFormat="1" applyFont="1" applyFill="1" applyBorder="1" applyAlignment="1"/>
    <xf numFmtId="4" fontId="11" fillId="3" borderId="2" xfId="0" applyNumberFormat="1" applyFont="1" applyFill="1" applyBorder="1" applyAlignment="1"/>
    <xf numFmtId="4" fontId="11" fillId="5" borderId="2" xfId="0" applyNumberFormat="1" applyFont="1" applyFill="1" applyBorder="1" applyAlignment="1"/>
    <xf numFmtId="0" fontId="15" fillId="2" borderId="2" xfId="0" applyFont="1" applyFill="1" applyBorder="1" applyAlignment="1"/>
    <xf numFmtId="0" fontId="15" fillId="5" borderId="2" xfId="0" applyFont="1" applyFill="1" applyBorder="1" applyAlignment="1"/>
    <xf numFmtId="0" fontId="15" fillId="2" borderId="2" xfId="0" applyFont="1" applyFill="1" applyBorder="1" applyAlignment="1">
      <alignment horizontal="center" vertical="center"/>
    </xf>
    <xf numFmtId="4" fontId="15" fillId="5" borderId="2" xfId="4" applyNumberFormat="1" applyFont="1" applyFill="1" applyBorder="1" applyAlignment="1"/>
    <xf numFmtId="4" fontId="15" fillId="5" borderId="2" xfId="0" applyNumberFormat="1" applyFont="1" applyFill="1" applyBorder="1" applyAlignment="1"/>
    <xf numFmtId="4" fontId="15" fillId="2" borderId="2" xfId="4" applyNumberFormat="1" applyFont="1" applyFill="1" applyBorder="1" applyAlignment="1"/>
    <xf numFmtId="0" fontId="12" fillId="2" borderId="2" xfId="0" applyFont="1" applyFill="1" applyBorder="1" applyAlignment="1"/>
    <xf numFmtId="0" fontId="12" fillId="4" borderId="2" xfId="0" applyFont="1" applyFill="1" applyBorder="1" applyAlignment="1"/>
    <xf numFmtId="0" fontId="15" fillId="4" borderId="2" xfId="0" applyFont="1" applyFill="1" applyBorder="1" applyAlignment="1"/>
    <xf numFmtId="14" fontId="12" fillId="0" borderId="2" xfId="0" applyNumberFormat="1" applyFont="1" applyFill="1" applyBorder="1"/>
    <xf numFmtId="14" fontId="12" fillId="5" borderId="2" xfId="0" applyNumberFormat="1" applyFont="1" applyFill="1" applyBorder="1"/>
    <xf numFmtId="2" fontId="12" fillId="5" borderId="2" xfId="0" applyNumberFormat="1" applyFont="1" applyFill="1" applyBorder="1"/>
    <xf numFmtId="0" fontId="12" fillId="5" borderId="2" xfId="0" applyFont="1" applyFill="1" applyBorder="1"/>
    <xf numFmtId="4" fontId="12" fillId="0" borderId="2" xfId="4" applyNumberFormat="1" applyFont="1" applyBorder="1" applyAlignment="1"/>
    <xf numFmtId="4" fontId="12" fillId="6" borderId="2" xfId="4" applyNumberFormat="1" applyFont="1" applyFill="1" applyBorder="1"/>
    <xf numFmtId="2" fontId="12" fillId="0" borderId="2" xfId="0" applyNumberFormat="1" applyFont="1" applyFill="1" applyBorder="1"/>
    <xf numFmtId="14" fontId="12" fillId="0" borderId="2" xfId="0" applyNumberFormat="1" applyFont="1" applyBorder="1" applyAlignment="1"/>
    <xf numFmtId="14" fontId="12" fillId="5" borderId="2" xfId="0" applyNumberFormat="1" applyFont="1" applyFill="1" applyBorder="1" applyAlignment="1"/>
    <xf numFmtId="14" fontId="12" fillId="0" borderId="2" xfId="0" applyNumberFormat="1" applyFont="1" applyBorder="1" applyAlignment="1">
      <alignment horizontal="center" vertical="center"/>
    </xf>
    <xf numFmtId="2" fontId="12" fillId="5" borderId="2" xfId="0" applyNumberFormat="1" applyFont="1" applyFill="1" applyBorder="1" applyAlignment="1"/>
    <xf numFmtId="4" fontId="12" fillId="5" borderId="2" xfId="0" applyNumberFormat="1" applyFont="1" applyFill="1" applyBorder="1" applyAlignment="1"/>
    <xf numFmtId="4" fontId="12" fillId="6" borderId="2" xfId="4" applyNumberFormat="1" applyFont="1" applyFill="1" applyBorder="1" applyAlignment="1"/>
    <xf numFmtId="4" fontId="12" fillId="0" borderId="2" xfId="0" applyNumberFormat="1" applyFont="1" applyBorder="1" applyAlignment="1"/>
    <xf numFmtId="2" fontId="12" fillId="0" borderId="2" xfId="0" applyNumberFormat="1" applyFont="1" applyBorder="1" applyAlignment="1"/>
    <xf numFmtId="4" fontId="12" fillId="0" borderId="2" xfId="0" applyNumberFormat="1" applyFont="1" applyBorder="1" applyAlignment="1">
      <alignment horizontal="right"/>
    </xf>
    <xf numFmtId="4" fontId="12" fillId="5" borderId="2" xfId="4" applyNumberFormat="1" applyFont="1" applyFill="1" applyBorder="1" applyAlignment="1"/>
    <xf numFmtId="4" fontId="12" fillId="5" borderId="2" xfId="1" applyNumberFormat="1" applyFont="1" applyFill="1" applyBorder="1" applyAlignment="1"/>
    <xf numFmtId="14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right"/>
    </xf>
    <xf numFmtId="14" fontId="12" fillId="6" borderId="2" xfId="0" applyNumberFormat="1" applyFont="1" applyFill="1" applyBorder="1" applyAlignment="1"/>
    <xf numFmtId="14" fontId="12" fillId="6" borderId="2" xfId="0" applyNumberFormat="1" applyFont="1" applyFill="1" applyBorder="1" applyAlignment="1">
      <alignment horizontal="center" vertical="center"/>
    </xf>
    <xf numFmtId="4" fontId="12" fillId="6" borderId="2" xfId="4" applyNumberFormat="1" applyFont="1" applyFill="1" applyBorder="1" applyAlignment="1">
      <alignment horizontal="right"/>
    </xf>
    <xf numFmtId="0" fontId="12" fillId="6" borderId="2" xfId="0" applyFont="1" applyFill="1" applyBorder="1" applyAlignment="1"/>
    <xf numFmtId="4" fontId="12" fillId="6" borderId="2" xfId="0" applyNumberFormat="1" applyFont="1" applyFill="1" applyBorder="1" applyAlignment="1"/>
    <xf numFmtId="4" fontId="12" fillId="6" borderId="2" xfId="0" applyNumberFormat="1" applyFont="1" applyFill="1" applyBorder="1" applyAlignment="1">
      <alignment horizontal="right"/>
    </xf>
    <xf numFmtId="4" fontId="12" fillId="5" borderId="2" xfId="4" applyNumberFormat="1" applyFont="1" applyFill="1" applyBorder="1"/>
    <xf numFmtId="4" fontId="12" fillId="5" borderId="2" xfId="0" applyNumberFormat="1" applyFont="1" applyFill="1" applyBorder="1"/>
    <xf numFmtId="2" fontId="12" fillId="5" borderId="2" xfId="0" applyNumberFormat="1" applyFont="1" applyFill="1" applyBorder="1" applyAlignment="1">
      <alignment horizontal="right"/>
    </xf>
    <xf numFmtId="14" fontId="12" fillId="0" borderId="2" xfId="3" applyNumberFormat="1" applyFont="1" applyBorder="1" applyAlignment="1"/>
    <xf numFmtId="14" fontId="12" fillId="5" borderId="2" xfId="3" applyNumberFormat="1" applyFont="1" applyFill="1" applyBorder="1" applyAlignment="1"/>
    <xf numFmtId="14" fontId="12" fillId="0" borderId="2" xfId="3" applyNumberFormat="1" applyFont="1" applyBorder="1" applyAlignment="1">
      <alignment horizontal="center"/>
    </xf>
    <xf numFmtId="2" fontId="12" fillId="5" borderId="2" xfId="3" applyNumberFormat="1" applyFont="1" applyFill="1" applyBorder="1" applyAlignment="1"/>
    <xf numFmtId="4" fontId="12" fillId="5" borderId="2" xfId="3" applyNumberFormat="1" applyFont="1" applyFill="1" applyBorder="1" applyAlignment="1"/>
    <xf numFmtId="4" fontId="12" fillId="0" borderId="2" xfId="5" applyNumberFormat="1" applyFont="1" applyBorder="1" applyAlignment="1"/>
    <xf numFmtId="4" fontId="12" fillId="0" borderId="2" xfId="3" applyNumberFormat="1" applyFont="1" applyBorder="1" applyAlignment="1"/>
    <xf numFmtId="2" fontId="12" fillId="5" borderId="2" xfId="1" applyNumberFormat="1" applyFont="1" applyFill="1" applyBorder="1" applyAlignment="1"/>
    <xf numFmtId="2" fontId="12" fillId="0" borderId="2" xfId="1" applyNumberFormat="1" applyFont="1" applyBorder="1" applyAlignment="1"/>
    <xf numFmtId="0" fontId="12" fillId="0" borderId="2" xfId="0" applyFont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2" fontId="12" fillId="0" borderId="2" xfId="0" applyNumberFormat="1" applyFont="1" applyBorder="1" applyAlignment="1">
      <alignment horizontal="right"/>
    </xf>
    <xf numFmtId="14" fontId="12" fillId="0" borderId="2" xfId="0" applyNumberFormat="1" applyFont="1" applyBorder="1"/>
    <xf numFmtId="4" fontId="12" fillId="0" borderId="2" xfId="4" applyNumberFormat="1" applyFont="1" applyBorder="1"/>
    <xf numFmtId="0" fontId="12" fillId="0" borderId="2" xfId="0" applyFont="1" applyBorder="1"/>
    <xf numFmtId="4" fontId="12" fillId="5" borderId="2" xfId="5" applyNumberFormat="1" applyFont="1" applyFill="1" applyBorder="1" applyAlignment="1"/>
    <xf numFmtId="4" fontId="12" fillId="5" borderId="2" xfId="5" applyNumberFormat="1" applyFont="1" applyFill="1" applyBorder="1" applyAlignment="1">
      <alignment horizontal="right"/>
    </xf>
    <xf numFmtId="2" fontId="12" fillId="0" borderId="2" xfId="4" applyNumberFormat="1" applyFont="1" applyBorder="1" applyAlignment="1">
      <alignment horizontal="right"/>
    </xf>
    <xf numFmtId="0" fontId="12" fillId="0" borderId="2" xfId="8" applyFont="1" applyBorder="1"/>
    <xf numFmtId="14" fontId="12" fillId="5" borderId="2" xfId="8" applyNumberFormat="1" applyFont="1" applyFill="1" applyBorder="1"/>
    <xf numFmtId="2" fontId="12" fillId="5" borderId="2" xfId="8" applyNumberFormat="1" applyFont="1" applyFill="1" applyBorder="1"/>
    <xf numFmtId="4" fontId="12" fillId="5" borderId="2" xfId="9" applyNumberFormat="1" applyFont="1" applyFill="1" applyBorder="1"/>
    <xf numFmtId="4" fontId="12" fillId="0" borderId="2" xfId="9" applyNumberFormat="1" applyFont="1" applyBorder="1"/>
    <xf numFmtId="4" fontId="12" fillId="0" borderId="2" xfId="9" applyNumberFormat="1" applyFont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8" fillId="6" borderId="2" xfId="0" applyFont="1" applyFill="1" applyBorder="1" applyAlignment="1">
      <alignment horizontal="center" vertical="center"/>
    </xf>
    <xf numFmtId="4" fontId="11" fillId="6" borderId="2" xfId="4" applyNumberFormat="1" applyFont="1" applyFill="1" applyBorder="1" applyAlignment="1"/>
    <xf numFmtId="0" fontId="12" fillId="0" borderId="2" xfId="0" applyFont="1" applyBorder="1" applyAlignment="1">
      <alignment wrapText="1"/>
    </xf>
    <xf numFmtId="14" fontId="12" fillId="5" borderId="2" xfId="0" applyNumberFormat="1" applyFont="1" applyFill="1" applyBorder="1" applyAlignment="1">
      <alignment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5" borderId="2" xfId="0" applyNumberFormat="1" applyFont="1" applyFill="1" applyBorder="1" applyAlignment="1">
      <alignment wrapText="1"/>
    </xf>
    <xf numFmtId="4" fontId="12" fillId="5" borderId="2" xfId="0" applyNumberFormat="1" applyFont="1" applyFill="1" applyBorder="1" applyAlignment="1">
      <alignment wrapText="1"/>
    </xf>
    <xf numFmtId="4" fontId="12" fillId="0" borderId="2" xfId="0" applyNumberFormat="1" applyFont="1" applyBorder="1" applyAlignment="1">
      <alignment wrapText="1"/>
    </xf>
    <xf numFmtId="4" fontId="12" fillId="0" borderId="2" xfId="0" applyNumberFormat="1" applyFont="1" applyBorder="1" applyAlignment="1">
      <alignment horizontal="right" wrapText="1"/>
    </xf>
    <xf numFmtId="3" fontId="12" fillId="0" borderId="2" xfId="0" applyNumberFormat="1" applyFont="1" applyBorder="1" applyAlignment="1">
      <alignment wrapText="1"/>
    </xf>
    <xf numFmtId="0" fontId="12" fillId="5" borderId="2" xfId="0" applyFont="1" applyFill="1" applyBorder="1" applyAlignment="1"/>
    <xf numFmtId="14" fontId="12" fillId="5" borderId="2" xfId="3" applyNumberFormat="1" applyFont="1" applyFill="1" applyBorder="1"/>
    <xf numFmtId="2" fontId="12" fillId="5" borderId="2" xfId="3" applyNumberFormat="1" applyFont="1" applyFill="1" applyBorder="1"/>
    <xf numFmtId="4" fontId="12" fillId="5" borderId="2" xfId="3" applyNumberFormat="1" applyFont="1" applyFill="1" applyBorder="1"/>
    <xf numFmtId="4" fontId="12" fillId="0" borderId="2" xfId="3" applyNumberFormat="1" applyFont="1" applyBorder="1" applyAlignment="1">
      <alignment horizontal="right"/>
    </xf>
    <xf numFmtId="2" fontId="12" fillId="0" borderId="2" xfId="6" applyNumberFormat="1" applyFont="1" applyBorder="1" applyAlignment="1">
      <alignment horizontal="center"/>
    </xf>
    <xf numFmtId="2" fontId="12" fillId="5" borderId="2" xfId="6" applyNumberFormat="1" applyFont="1" applyFill="1" applyBorder="1" applyAlignment="1"/>
    <xf numFmtId="0" fontId="12" fillId="5" borderId="2" xfId="3" applyFont="1" applyFill="1" applyBorder="1" applyAlignment="1"/>
    <xf numFmtId="0" fontId="12" fillId="0" borderId="2" xfId="3" applyFont="1" applyBorder="1" applyAlignment="1">
      <alignment horizontal="right"/>
    </xf>
    <xf numFmtId="4" fontId="12" fillId="5" borderId="2" xfId="0" quotePrefix="1" applyNumberFormat="1" applyFont="1" applyFill="1" applyBorder="1" applyAlignment="1"/>
    <xf numFmtId="4" fontId="12" fillId="0" borderId="2" xfId="0" applyNumberFormat="1" applyFont="1" applyFill="1" applyBorder="1"/>
    <xf numFmtId="0" fontId="12" fillId="0" borderId="2" xfId="0" applyFont="1" applyFill="1" applyBorder="1"/>
    <xf numFmtId="2" fontId="12" fillId="0" borderId="2" xfId="3" applyNumberFormat="1" applyFont="1" applyBorder="1" applyAlignment="1">
      <alignment horizontal="right"/>
    </xf>
    <xf numFmtId="4" fontId="12" fillId="0" borderId="2" xfId="0" applyNumberFormat="1" applyFont="1" applyBorder="1"/>
    <xf numFmtId="4" fontId="12" fillId="5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2" fontId="12" fillId="0" borderId="2" xfId="1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/>
    <xf numFmtId="0" fontId="12" fillId="0" borderId="2" xfId="3" applyFont="1" applyFill="1" applyBorder="1" applyAlignment="1">
      <alignment horizontal="center" vertical="center"/>
    </xf>
    <xf numFmtId="2" fontId="12" fillId="5" borderId="2" xfId="4" applyNumberFormat="1" applyFont="1" applyFill="1" applyBorder="1"/>
    <xf numFmtId="2" fontId="12" fillId="0" borderId="2" xfId="9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14" fontId="8" fillId="0" borderId="2" xfId="0" applyNumberFormat="1" applyFont="1" applyBorder="1" applyAlignment="1">
      <alignment horizontal="centerContinuous"/>
    </xf>
    <xf numFmtId="165" fontId="8" fillId="0" borderId="2" xfId="1" applyFont="1" applyBorder="1" applyAlignment="1">
      <alignment horizontal="center"/>
    </xf>
    <xf numFmtId="165" fontId="8" fillId="0" borderId="2" xfId="1" applyFont="1" applyBorder="1" applyAlignment="1">
      <alignment horizontal="centerContinuous"/>
    </xf>
    <xf numFmtId="2" fontId="8" fillId="0" borderId="2" xfId="1" applyNumberFormat="1" applyFont="1" applyBorder="1" applyAlignment="1">
      <alignment horizontal="centerContinuous"/>
    </xf>
    <xf numFmtId="0" fontId="8" fillId="0" borderId="2" xfId="0" applyFont="1" applyBorder="1"/>
    <xf numFmtId="0" fontId="10" fillId="0" borderId="2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Continuous"/>
    </xf>
    <xf numFmtId="165" fontId="7" fillId="2" borderId="2" xfId="1" applyFont="1" applyFill="1" applyBorder="1" applyAlignment="1">
      <alignment horizontal="centerContinuous"/>
    </xf>
    <xf numFmtId="165" fontId="8" fillId="4" borderId="2" xfId="1" applyFont="1" applyFill="1" applyBorder="1" applyAlignment="1">
      <alignment horizontal="center"/>
    </xf>
    <xf numFmtId="165" fontId="8" fillId="2" borderId="2" xfId="1" applyFont="1" applyFill="1" applyBorder="1" applyAlignment="1">
      <alignment horizontal="center"/>
    </xf>
    <xf numFmtId="165" fontId="8" fillId="2" borderId="2" xfId="1" applyFont="1" applyFill="1" applyBorder="1" applyAlignment="1">
      <alignment horizontal="centerContinuous"/>
    </xf>
    <xf numFmtId="2" fontId="8" fillId="2" borderId="2" xfId="1" applyNumberFormat="1" applyFont="1" applyFill="1" applyBorder="1" applyAlignment="1">
      <alignment horizontal="centerContinuous"/>
    </xf>
    <xf numFmtId="2" fontId="8" fillId="2" borderId="2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14" fontId="7" fillId="2" borderId="2" xfId="0" applyNumberFormat="1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 textRotation="90"/>
    </xf>
    <xf numFmtId="165" fontId="7" fillId="2" borderId="2" xfId="1" applyFont="1" applyFill="1" applyBorder="1" applyAlignment="1">
      <alignment horizontal="center"/>
    </xf>
    <xf numFmtId="2" fontId="7" fillId="2" borderId="2" xfId="1" applyNumberFormat="1" applyFont="1" applyFill="1" applyBorder="1" applyAlignment="1">
      <alignment horizontal="center"/>
    </xf>
    <xf numFmtId="0" fontId="8" fillId="0" borderId="2" xfId="0" applyFont="1" applyFill="1" applyBorder="1"/>
    <xf numFmtId="14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2" xfId="1" applyNumberFormat="1" applyFont="1" applyFill="1" applyBorder="1" applyAlignment="1">
      <alignment horizontal="center"/>
    </xf>
    <xf numFmtId="14" fontId="8" fillId="6" borderId="2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2" fontId="8" fillId="6" borderId="2" xfId="1" applyNumberFormat="1" applyFont="1" applyFill="1" applyBorder="1" applyAlignment="1">
      <alignment horizontal="center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2" fontId="8" fillId="0" borderId="2" xfId="6" applyNumberFormat="1" applyFont="1" applyBorder="1" applyAlignment="1">
      <alignment horizontal="center"/>
    </xf>
    <xf numFmtId="1" fontId="8" fillId="0" borderId="2" xfId="6" applyNumberFormat="1" applyFont="1" applyBorder="1" applyAlignment="1">
      <alignment horizontal="center"/>
    </xf>
    <xf numFmtId="1" fontId="8" fillId="0" borderId="2" xfId="1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3" applyFont="1" applyFill="1" applyBorder="1"/>
    <xf numFmtId="14" fontId="8" fillId="0" borderId="2" xfId="3" applyNumberFormat="1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/>
    </xf>
    <xf numFmtId="2" fontId="8" fillId="0" borderId="2" xfId="6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Border="1" applyAlignment="1">
      <alignment horizontal="center"/>
    </xf>
    <xf numFmtId="0" fontId="8" fillId="0" borderId="2" xfId="3" applyNumberFormat="1" applyFont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 vertical="center"/>
    </xf>
    <xf numFmtId="14" fontId="12" fillId="6" borderId="2" xfId="3" applyNumberFormat="1" applyFont="1" applyFill="1" applyBorder="1" applyAlignment="1"/>
    <xf numFmtId="14" fontId="12" fillId="6" borderId="2" xfId="3" applyNumberFormat="1" applyFont="1" applyFill="1" applyBorder="1" applyAlignment="1">
      <alignment horizontal="center" vertical="center"/>
    </xf>
    <xf numFmtId="4" fontId="12" fillId="6" borderId="2" xfId="3" applyNumberFormat="1" applyFont="1" applyFill="1" applyBorder="1" applyAlignment="1"/>
    <xf numFmtId="0" fontId="12" fillId="0" borderId="0" xfId="0" applyFont="1" applyBorder="1" applyAlignment="1"/>
    <xf numFmtId="0" fontId="12" fillId="0" borderId="2" xfId="0" applyFont="1" applyBorder="1" applyAlignment="1"/>
    <xf numFmtId="0" fontId="12" fillId="0" borderId="2" xfId="0" applyFont="1" applyFill="1" applyBorder="1" applyAlignment="1"/>
    <xf numFmtId="14" fontId="12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/>
    <xf numFmtId="4" fontId="12" fillId="0" borderId="2" xfId="0" applyNumberFormat="1" applyFont="1" applyFill="1" applyBorder="1" applyAlignment="1"/>
    <xf numFmtId="3" fontId="12" fillId="0" borderId="2" xfId="3" applyNumberFormat="1" applyFont="1" applyFill="1" applyBorder="1" applyAlignment="1"/>
    <xf numFmtId="4" fontId="12" fillId="0" borderId="2" xfId="3" applyNumberFormat="1" applyFont="1" applyFill="1" applyBorder="1" applyAlignment="1">
      <alignment horizontal="right"/>
    </xf>
    <xf numFmtId="14" fontId="12" fillId="0" borderId="2" xfId="3" applyNumberFormat="1" applyFont="1" applyFill="1" applyBorder="1" applyAlignment="1"/>
    <xf numFmtId="4" fontId="12" fillId="0" borderId="2" xfId="3" applyNumberFormat="1" applyFont="1" applyFill="1" applyBorder="1" applyAlignment="1"/>
    <xf numFmtId="4" fontId="12" fillId="0" borderId="2" xfId="4" applyNumberFormat="1" applyFont="1" applyFill="1" applyBorder="1" applyAlignment="1">
      <alignment horizontal="right"/>
    </xf>
    <xf numFmtId="0" fontId="8" fillId="0" borderId="2" xfId="3" applyFont="1" applyFill="1" applyBorder="1" applyAlignment="1">
      <alignment horizontal="center"/>
    </xf>
    <xf numFmtId="2" fontId="12" fillId="0" borderId="2" xfId="4" applyNumberFormat="1" applyFont="1" applyFill="1" applyBorder="1" applyAlignment="1"/>
    <xf numFmtId="14" fontId="12" fillId="0" borderId="2" xfId="15" applyNumberFormat="1" applyFont="1" applyBorder="1"/>
    <xf numFmtId="14" fontId="12" fillId="5" borderId="2" xfId="15" applyNumberFormat="1" applyFont="1" applyFill="1" applyBorder="1"/>
    <xf numFmtId="14" fontId="12" fillId="0" borderId="2" xfId="15" applyNumberFormat="1" applyFont="1" applyBorder="1" applyAlignment="1">
      <alignment horizontal="center" vertical="center"/>
    </xf>
    <xf numFmtId="2" fontId="12" fillId="5" borderId="2" xfId="15" applyNumberFormat="1" applyFont="1" applyFill="1" applyBorder="1"/>
    <xf numFmtId="4" fontId="12" fillId="5" borderId="2" xfId="16" applyNumberFormat="1" applyFont="1" applyFill="1" applyBorder="1"/>
    <xf numFmtId="4" fontId="12" fillId="0" borderId="2" xfId="16" applyNumberFormat="1" applyFont="1" applyBorder="1"/>
    <xf numFmtId="0" fontId="12" fillId="0" borderId="2" xfId="3" applyFont="1" applyFill="1" applyBorder="1"/>
    <xf numFmtId="14" fontId="12" fillId="0" borderId="2" xfId="3" applyNumberFormat="1" applyFont="1" applyFill="1" applyBorder="1" applyAlignment="1">
      <alignment horizontal="center"/>
    </xf>
    <xf numFmtId="4" fontId="12" fillId="0" borderId="2" xfId="4" applyNumberFormat="1" applyFont="1" applyFill="1" applyBorder="1"/>
    <xf numFmtId="4" fontId="12" fillId="0" borderId="2" xfId="4" applyNumberFormat="1" applyFont="1" applyBorder="1" applyAlignment="1">
      <alignment horizontal="right"/>
    </xf>
    <xf numFmtId="4" fontId="12" fillId="0" borderId="2" xfId="4" applyNumberFormat="1" applyFont="1" applyFill="1" applyBorder="1" applyAlignment="1"/>
    <xf numFmtId="0" fontId="12" fillId="0" borderId="2" xfId="3" applyFont="1" applyBorder="1" applyAlignment="1"/>
    <xf numFmtId="0" fontId="12" fillId="0" borderId="2" xfId="3" applyFont="1" applyFill="1" applyBorder="1" applyAlignment="1"/>
    <xf numFmtId="14" fontId="12" fillId="0" borderId="2" xfId="3" applyNumberFormat="1" applyFont="1" applyFill="1" applyBorder="1" applyAlignment="1">
      <alignment horizontal="center" vertical="center"/>
    </xf>
    <xf numFmtId="14" fontId="12" fillId="0" borderId="2" xfId="3" applyNumberFormat="1" applyFont="1" applyFill="1" applyBorder="1"/>
    <xf numFmtId="2" fontId="12" fillId="0" borderId="2" xfId="3" applyNumberFormat="1" applyFont="1" applyFill="1" applyBorder="1"/>
    <xf numFmtId="0" fontId="12" fillId="0" borderId="2" xfId="3" applyFont="1" applyBorder="1"/>
    <xf numFmtId="2" fontId="12" fillId="0" borderId="2" xfId="4" applyNumberFormat="1" applyFont="1" applyFill="1" applyBorder="1"/>
    <xf numFmtId="2" fontId="8" fillId="0" borderId="2" xfId="1" applyNumberFormat="1" applyFont="1" applyBorder="1" applyAlignment="1">
      <alignment horizontal="center"/>
    </xf>
    <xf numFmtId="0" fontId="8" fillId="0" borderId="2" xfId="3" applyFont="1" applyBorder="1"/>
    <xf numFmtId="0" fontId="8" fillId="0" borderId="2" xfId="3" applyFont="1" applyBorder="1" applyAlignment="1">
      <alignment horizontal="center"/>
    </xf>
    <xf numFmtId="14" fontId="8" fillId="0" borderId="2" xfId="3" applyNumberFormat="1" applyFont="1" applyBorder="1" applyAlignment="1">
      <alignment horizontal="center"/>
    </xf>
    <xf numFmtId="2" fontId="8" fillId="0" borderId="2" xfId="3" applyNumberFormat="1" applyFont="1" applyBorder="1" applyAlignment="1">
      <alignment horizontal="center"/>
    </xf>
    <xf numFmtId="0" fontId="12" fillId="5" borderId="2" xfId="3" applyFont="1" applyFill="1" applyBorder="1"/>
    <xf numFmtId="0" fontId="15" fillId="4" borderId="2" xfId="0" applyFont="1" applyFill="1" applyBorder="1" applyAlignment="1">
      <alignment horizontal="center" textRotation="90"/>
    </xf>
    <xf numFmtId="0" fontId="16" fillId="2" borderId="2" xfId="0" applyFont="1" applyFill="1" applyBorder="1" applyAlignment="1">
      <alignment horizontal="centerContinuous"/>
    </xf>
    <xf numFmtId="0" fontId="16" fillId="2" borderId="2" xfId="0" applyFont="1" applyFill="1" applyBorder="1" applyAlignment="1">
      <alignment horizontal="center"/>
    </xf>
    <xf numFmtId="4" fontId="16" fillId="2" borderId="2" xfId="4" applyNumberFormat="1" applyFont="1" applyFill="1" applyBorder="1" applyAlignment="1">
      <alignment horizontal="right"/>
    </xf>
    <xf numFmtId="9" fontId="16" fillId="2" borderId="2" xfId="0" applyNumberFormat="1" applyFont="1" applyFill="1" applyBorder="1" applyAlignment="1">
      <alignment horizontal="center"/>
    </xf>
    <xf numFmtId="9" fontId="16" fillId="2" borderId="2" xfId="3" applyNumberFormat="1" applyFont="1" applyFill="1" applyBorder="1" applyAlignment="1">
      <alignment horizontal="center" wrapText="1"/>
    </xf>
    <xf numFmtId="4" fontId="16" fillId="2" borderId="2" xfId="4" applyNumberFormat="1" applyFont="1" applyFill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8" fontId="12" fillId="0" borderId="2" xfId="0" applyNumberFormat="1" applyFont="1" applyBorder="1" applyAlignment="1">
      <alignment horizontal="center"/>
    </xf>
    <xf numFmtId="8" fontId="22" fillId="0" borderId="2" xfId="3" applyNumberFormat="1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8" fontId="12" fillId="0" borderId="2" xfId="3" applyNumberFormat="1" applyFont="1" applyBorder="1" applyAlignment="1">
      <alignment horizontal="center"/>
    </xf>
    <xf numFmtId="0" fontId="21" fillId="0" borderId="2" xfId="2" applyFont="1" applyBorder="1" applyAlignment="1" applyProtection="1"/>
    <xf numFmtId="9" fontId="12" fillId="0" borderId="2" xfId="0" applyNumberFormat="1" applyFont="1" applyBorder="1" applyAlignment="1">
      <alignment horizontal="center"/>
    </xf>
    <xf numFmtId="0" fontId="15" fillId="4" borderId="2" xfId="0" applyFont="1" applyFill="1" applyBorder="1" applyAlignment="1">
      <alignment horizontal="center" textRotation="90" wrapText="1"/>
    </xf>
    <xf numFmtId="0" fontId="15" fillId="4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right"/>
    </xf>
    <xf numFmtId="2" fontId="12" fillId="6" borderId="2" xfId="4" applyNumberFormat="1" applyFont="1" applyFill="1" applyBorder="1" applyAlignment="1">
      <alignment horizontal="right"/>
    </xf>
    <xf numFmtId="2" fontId="12" fillId="6" borderId="2" xfId="0" applyNumberFormat="1" applyFont="1" applyFill="1" applyBorder="1" applyAlignment="1">
      <alignment horizontal="right"/>
    </xf>
    <xf numFmtId="2" fontId="12" fillId="0" borderId="2" xfId="4" applyNumberFormat="1" applyFont="1" applyFill="1" applyBorder="1" applyAlignment="1">
      <alignment horizontal="right"/>
    </xf>
    <xf numFmtId="2" fontId="12" fillId="0" borderId="2" xfId="1" applyNumberFormat="1" applyFont="1" applyFill="1" applyBorder="1" applyAlignment="1">
      <alignment horizontal="right"/>
    </xf>
    <xf numFmtId="2" fontId="12" fillId="0" borderId="2" xfId="0" applyNumberFormat="1" applyFont="1" applyBorder="1" applyAlignment="1">
      <alignment horizontal="right" wrapText="1"/>
    </xf>
    <xf numFmtId="2" fontId="12" fillId="0" borderId="2" xfId="3" applyNumberFormat="1" applyFont="1" applyFill="1" applyBorder="1" applyAlignment="1">
      <alignment horizontal="right"/>
    </xf>
    <xf numFmtId="0" fontId="8" fillId="0" borderId="2" xfId="3" applyBorder="1"/>
    <xf numFmtId="0" fontId="8" fillId="0" borderId="2" xfId="3" applyBorder="1" applyAlignment="1">
      <alignment horizont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2" fontId="14" fillId="2" borderId="0" xfId="1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4" borderId="2" xfId="0" applyFont="1" applyFill="1" applyBorder="1"/>
    <xf numFmtId="0" fontId="0" fillId="0" borderId="0" xfId="0" applyFill="1"/>
    <xf numFmtId="0" fontId="12" fillId="0" borderId="2" xfId="3" applyFont="1" applyBorder="1" applyAlignment="1"/>
    <xf numFmtId="0" fontId="12" fillId="0" borderId="2" xfId="8" applyFont="1" applyFill="1" applyBorder="1"/>
    <xf numFmtId="14" fontId="12" fillId="0" borderId="2" xfId="8" applyNumberFormat="1" applyFont="1" applyFill="1" applyBorder="1" applyAlignment="1">
      <alignment horizontal="center" vertical="center"/>
    </xf>
    <xf numFmtId="2" fontId="12" fillId="0" borderId="2" xfId="9" applyNumberFormat="1" applyFont="1" applyBorder="1"/>
    <xf numFmtId="14" fontId="12" fillId="0" borderId="2" xfId="8" applyNumberFormat="1" applyFont="1" applyFill="1" applyBorder="1"/>
    <xf numFmtId="4" fontId="12" fillId="0" borderId="2" xfId="9" applyNumberFormat="1" applyFont="1" applyFill="1" applyBorder="1"/>
    <xf numFmtId="0" fontId="8" fillId="0" borderId="2" xfId="7" applyFont="1" applyBorder="1" applyAlignment="1">
      <alignment horizontal="center"/>
    </xf>
    <xf numFmtId="4" fontId="7" fillId="0" borderId="2" xfId="0" applyNumberFormat="1" applyFont="1" applyBorder="1" applyAlignment="1"/>
    <xf numFmtId="4" fontId="9" fillId="0" borderId="2" xfId="0" applyNumberFormat="1" applyFont="1" applyBorder="1" applyAlignment="1"/>
  </cellXfs>
  <cellStyles count="23">
    <cellStyle name="Komma" xfId="1" builtinId="3"/>
    <cellStyle name="Komma 2" xfId="6"/>
    <cellStyle name="Link" xfId="2" builtinId="8"/>
    <cellStyle name="Standard" xfId="0" builtinId="0"/>
    <cellStyle name="Standard 2" xfId="3"/>
    <cellStyle name="Standard 3" xfId="8"/>
    <cellStyle name="Standard 3 2" xfId="10"/>
    <cellStyle name="Standard 3 2 2" xfId="19"/>
    <cellStyle name="Standard 3 3" xfId="13"/>
    <cellStyle name="Standard 3 4" xfId="17"/>
    <cellStyle name="Standard 3 5" xfId="21"/>
    <cellStyle name="Standard 4" xfId="7"/>
    <cellStyle name="Standard 5" xfId="12"/>
    <cellStyle name="Standard 6" xfId="15"/>
    <cellStyle name="Währung" xfId="4" builtinId="4"/>
    <cellStyle name="Währung 2" xfId="5"/>
    <cellStyle name="Währung 3" xfId="9"/>
    <cellStyle name="Währung 3 2" xfId="11"/>
    <cellStyle name="Währung 3 2 2" xfId="20"/>
    <cellStyle name="Währung 3 3" xfId="14"/>
    <cellStyle name="Währung 3 4" xfId="18"/>
    <cellStyle name="Währung 3 5" xfId="22"/>
    <cellStyle name="Währung 4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flegediakonie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3"/>
  <dimension ref="A1:AM219"/>
  <sheetViews>
    <sheetView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C9" sqref="AC9"/>
    </sheetView>
  </sheetViews>
  <sheetFormatPr baseColWidth="10" defaultColWidth="11.375" defaultRowHeight="12.45" outlineLevelCol="1" x14ac:dyDescent="0.2"/>
  <cols>
    <col min="1" max="1" width="3.125" style="27" customWidth="1"/>
    <col min="2" max="2" width="4.625" style="27" customWidth="1"/>
    <col min="3" max="3" width="60.875" style="27" customWidth="1"/>
    <col min="4" max="4" width="31.75" style="27" customWidth="1"/>
    <col min="5" max="5" width="10.125" style="27" customWidth="1"/>
    <col min="6" max="6" width="10.25" style="27" customWidth="1" outlineLevel="1"/>
    <col min="7" max="7" width="8.375" style="27" customWidth="1"/>
    <col min="8" max="8" width="7.75" style="27" customWidth="1"/>
    <col min="9" max="9" width="14.875" style="27" customWidth="1"/>
    <col min="10" max="10" width="12.625" style="28" customWidth="1"/>
    <col min="11" max="11" width="7.875" style="29" customWidth="1"/>
    <col min="12" max="12" width="12.75" style="28" customWidth="1"/>
    <col min="13" max="16" width="12.75" style="26" customWidth="1"/>
    <col min="17" max="22" width="9" style="11" customWidth="1"/>
    <col min="23" max="23" width="14.125" style="26" customWidth="1"/>
    <col min="24" max="24" width="12.75" style="26" customWidth="1"/>
    <col min="25" max="25" width="9.375" style="26" customWidth="1"/>
    <col min="26" max="26" width="13.875" style="11" customWidth="1"/>
    <col min="27" max="27" width="10.125" style="26" customWidth="1"/>
    <col min="28" max="28" width="9.125" style="26" customWidth="1"/>
    <col min="29" max="29" width="24.75" style="11" customWidth="1"/>
    <col min="30" max="30" width="37.375" style="11" customWidth="1"/>
    <col min="31" max="31" width="15.75" style="27" bestFit="1" customWidth="1"/>
    <col min="32" max="32" width="17.625" style="27" customWidth="1"/>
    <col min="33" max="34" width="11.375" style="27"/>
    <col min="35" max="35" width="11.625" style="27" hidden="1" customWidth="1" outlineLevel="1"/>
    <col min="36" max="36" width="11.375" style="27" collapsed="1"/>
    <col min="37" max="38" width="11.625" style="27" hidden="1" customWidth="1" outlineLevel="1"/>
    <col min="39" max="39" width="11.375" style="27" collapsed="1"/>
    <col min="40" max="16384" width="11.375" style="27"/>
  </cols>
  <sheetData>
    <row r="1" spans="1:32" ht="13.1" x14ac:dyDescent="0.25">
      <c r="A1" s="33"/>
      <c r="B1" s="271" t="s">
        <v>427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33"/>
    </row>
    <row r="2" spans="1:32" ht="13.1" x14ac:dyDescent="0.25">
      <c r="A2" s="33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33"/>
      <c r="AF2" s="33"/>
    </row>
    <row r="3" spans="1:32" ht="9.85" customHeight="1" x14ac:dyDescent="0.25">
      <c r="A3" s="33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33"/>
    </row>
    <row r="4" spans="1:32" ht="13.1" hidden="1" x14ac:dyDescent="0.25">
      <c r="A4" s="33"/>
      <c r="B4" s="34"/>
      <c r="C4" s="33"/>
      <c r="D4" s="33"/>
      <c r="E4" s="33"/>
      <c r="F4" s="33"/>
      <c r="G4" s="33"/>
      <c r="H4" s="33"/>
      <c r="I4" s="33"/>
      <c r="J4" s="35"/>
      <c r="K4" s="36"/>
      <c r="L4" s="35"/>
      <c r="M4" s="37"/>
      <c r="N4" s="37"/>
      <c r="O4" s="37"/>
      <c r="P4" s="37"/>
      <c r="Q4" s="38"/>
      <c r="R4" s="38"/>
      <c r="S4" s="38"/>
      <c r="T4" s="38"/>
      <c r="U4" s="38"/>
      <c r="V4" s="38"/>
      <c r="W4" s="37"/>
      <c r="X4" s="37"/>
      <c r="Y4" s="37"/>
      <c r="Z4" s="38"/>
      <c r="AA4" s="37"/>
      <c r="AB4" s="37"/>
      <c r="AC4" s="38"/>
      <c r="AD4" s="38"/>
      <c r="AE4" s="33"/>
      <c r="AF4" s="33"/>
    </row>
    <row r="5" spans="1:32" ht="13.1" hidden="1" x14ac:dyDescent="0.25">
      <c r="A5" s="33"/>
      <c r="B5" s="34"/>
      <c r="C5" s="33"/>
      <c r="D5" s="33"/>
      <c r="E5" s="33"/>
      <c r="F5" s="33"/>
      <c r="G5" s="33"/>
      <c r="H5" s="33"/>
      <c r="I5" s="33"/>
      <c r="J5" s="35"/>
      <c r="K5" s="36"/>
      <c r="L5" s="35"/>
      <c r="M5" s="37"/>
      <c r="N5" s="37"/>
      <c r="O5" s="37"/>
      <c r="P5" s="37"/>
      <c r="Q5" s="38"/>
      <c r="R5" s="38"/>
      <c r="S5" s="38"/>
      <c r="T5" s="38"/>
      <c r="U5" s="38"/>
      <c r="V5" s="38"/>
      <c r="W5" s="37"/>
      <c r="X5" s="37"/>
      <c r="Y5" s="37"/>
      <c r="Z5" s="38"/>
      <c r="AA5" s="37"/>
      <c r="AB5" s="37"/>
      <c r="AC5" s="38"/>
      <c r="AD5" s="38"/>
      <c r="AE5" s="33"/>
      <c r="AF5" s="33"/>
    </row>
    <row r="6" spans="1:32" ht="4.5999999999999996" hidden="1" customHeight="1" x14ac:dyDescent="0.25">
      <c r="A6" s="33"/>
      <c r="B6" s="39"/>
      <c r="C6" s="40"/>
      <c r="D6" s="40"/>
      <c r="E6" s="40"/>
      <c r="F6" s="40"/>
      <c r="G6" s="40"/>
      <c r="H6" s="40"/>
      <c r="I6" s="40"/>
      <c r="J6" s="35"/>
      <c r="K6" s="41"/>
      <c r="L6" s="35"/>
      <c r="M6" s="37"/>
      <c r="N6" s="37"/>
      <c r="O6" s="37"/>
      <c r="P6" s="37"/>
      <c r="Q6" s="42"/>
      <c r="R6" s="42"/>
      <c r="S6" s="42"/>
      <c r="T6" s="42"/>
      <c r="U6" s="42"/>
      <c r="V6" s="42"/>
      <c r="W6" s="37"/>
      <c r="X6" s="37"/>
      <c r="Y6" s="37"/>
      <c r="Z6" s="43"/>
      <c r="AA6" s="44"/>
      <c r="AB6" s="44"/>
      <c r="AC6" s="43"/>
      <c r="AD6" s="42"/>
      <c r="AE6" s="40"/>
      <c r="AF6" s="33"/>
    </row>
    <row r="7" spans="1:32" s="13" customFormat="1" ht="17.7" hidden="1" customHeight="1" x14ac:dyDescent="0.25">
      <c r="A7" s="197"/>
      <c r="B7" s="45"/>
      <c r="C7" s="45"/>
      <c r="D7" s="45"/>
      <c r="E7" s="45"/>
      <c r="F7" s="45"/>
      <c r="G7" s="45"/>
      <c r="H7" s="45"/>
      <c r="I7" s="45"/>
      <c r="J7" s="46"/>
      <c r="K7" s="47"/>
      <c r="L7" s="46"/>
      <c r="M7" s="48"/>
      <c r="N7" s="48"/>
      <c r="O7" s="49"/>
      <c r="P7" s="48"/>
      <c r="Q7" s="50"/>
      <c r="R7" s="50"/>
      <c r="S7" s="50"/>
      <c r="T7" s="50"/>
      <c r="U7" s="50"/>
      <c r="V7" s="50"/>
      <c r="W7" s="48"/>
      <c r="X7" s="48"/>
      <c r="Y7" s="48"/>
      <c r="Z7" s="50"/>
      <c r="AA7" s="48"/>
      <c r="AB7" s="48"/>
      <c r="AC7" s="50"/>
      <c r="AD7" s="50"/>
      <c r="AE7" s="51"/>
      <c r="AF7" s="197"/>
    </row>
    <row r="8" spans="1:32" s="30" customFormat="1" ht="147.94999999999999" customHeight="1" x14ac:dyDescent="0.25">
      <c r="A8" s="52"/>
      <c r="B8" s="53" t="s">
        <v>145</v>
      </c>
      <c r="C8" s="53" t="s">
        <v>253</v>
      </c>
      <c r="D8" s="53" t="s">
        <v>146</v>
      </c>
      <c r="E8" s="53" t="s">
        <v>147</v>
      </c>
      <c r="F8" s="53" t="s">
        <v>148</v>
      </c>
      <c r="G8" s="53" t="s">
        <v>254</v>
      </c>
      <c r="H8" s="53" t="s">
        <v>255</v>
      </c>
      <c r="I8" s="53" t="s">
        <v>326</v>
      </c>
      <c r="J8" s="53" t="s">
        <v>158</v>
      </c>
      <c r="K8" s="247" t="s">
        <v>419</v>
      </c>
      <c r="L8" s="233" t="s">
        <v>403</v>
      </c>
      <c r="M8" s="233" t="s">
        <v>404</v>
      </c>
      <c r="N8" s="233" t="s">
        <v>405</v>
      </c>
      <c r="O8" s="233" t="s">
        <v>406</v>
      </c>
      <c r="P8" s="233" t="s">
        <v>407</v>
      </c>
      <c r="Q8" s="233" t="s">
        <v>561</v>
      </c>
      <c r="R8" s="233" t="s">
        <v>562</v>
      </c>
      <c r="S8" s="247" t="s">
        <v>566</v>
      </c>
      <c r="T8" s="233" t="s">
        <v>563</v>
      </c>
      <c r="U8" s="247" t="s">
        <v>577</v>
      </c>
      <c r="V8" s="233" t="s">
        <v>563</v>
      </c>
      <c r="W8" s="247" t="s">
        <v>414</v>
      </c>
      <c r="X8" s="247" t="s">
        <v>415</v>
      </c>
      <c r="Y8" s="233" t="s">
        <v>408</v>
      </c>
      <c r="Z8" s="233" t="s">
        <v>409</v>
      </c>
      <c r="AA8" s="233" t="s">
        <v>411</v>
      </c>
      <c r="AB8" s="233" t="s">
        <v>410</v>
      </c>
      <c r="AC8" s="233" t="s">
        <v>412</v>
      </c>
      <c r="AD8" s="233" t="s">
        <v>413</v>
      </c>
      <c r="AE8" s="248" t="s">
        <v>327</v>
      </c>
      <c r="AF8" s="248" t="s">
        <v>39</v>
      </c>
    </row>
    <row r="9" spans="1:32" s="13" customFormat="1" ht="20.149999999999999" customHeight="1" x14ac:dyDescent="0.25">
      <c r="A9" s="197" t="s">
        <v>188</v>
      </c>
      <c r="B9" s="197"/>
      <c r="C9" s="198" t="s">
        <v>287</v>
      </c>
      <c r="D9" s="197" t="s">
        <v>83</v>
      </c>
      <c r="E9" s="197">
        <v>20099</v>
      </c>
      <c r="F9" s="197" t="s">
        <v>186</v>
      </c>
      <c r="G9" s="197" t="s">
        <v>187</v>
      </c>
      <c r="H9" s="197">
        <v>53</v>
      </c>
      <c r="I9" s="54">
        <v>44197</v>
      </c>
      <c r="J9" s="55">
        <v>44561</v>
      </c>
      <c r="K9" s="199" t="s">
        <v>189</v>
      </c>
      <c r="L9" s="56">
        <v>28.35</v>
      </c>
      <c r="M9" s="57">
        <v>52.62</v>
      </c>
      <c r="N9" s="57">
        <v>68.8</v>
      </c>
      <c r="O9" s="57">
        <v>85.66</v>
      </c>
      <c r="P9" s="57">
        <v>93.22</v>
      </c>
      <c r="Q9" s="58">
        <v>2.46</v>
      </c>
      <c r="R9" s="58">
        <v>74.83</v>
      </c>
      <c r="S9" s="58">
        <v>0.74</v>
      </c>
      <c r="T9" s="58">
        <v>22.51</v>
      </c>
      <c r="U9" s="59">
        <v>2.14</v>
      </c>
      <c r="V9" s="217">
        <v>65.098800000000011</v>
      </c>
      <c r="W9" s="57">
        <v>27.31</v>
      </c>
      <c r="X9" s="57">
        <v>830.77</v>
      </c>
      <c r="Y9" s="57">
        <v>28.69</v>
      </c>
      <c r="Z9" s="60">
        <v>872.74980000000005</v>
      </c>
      <c r="AA9" s="57">
        <v>15.5</v>
      </c>
      <c r="AB9" s="57">
        <v>13.19</v>
      </c>
      <c r="AC9" s="100"/>
      <c r="AD9" s="218">
        <v>561.25</v>
      </c>
      <c r="AE9" s="197">
        <v>510202220</v>
      </c>
      <c r="AF9" s="197" t="s">
        <v>40</v>
      </c>
    </row>
    <row r="10" spans="1:32" s="13" customFormat="1" ht="20.149999999999999" customHeight="1" x14ac:dyDescent="0.25">
      <c r="A10" s="197" t="s">
        <v>188</v>
      </c>
      <c r="B10" s="197"/>
      <c r="C10" s="197" t="s">
        <v>121</v>
      </c>
      <c r="D10" s="197" t="s">
        <v>84</v>
      </c>
      <c r="E10" s="197">
        <v>20099</v>
      </c>
      <c r="F10" s="197" t="s">
        <v>186</v>
      </c>
      <c r="G10" s="197" t="s">
        <v>193</v>
      </c>
      <c r="H10" s="197">
        <v>95</v>
      </c>
      <c r="I10" s="61">
        <v>44197</v>
      </c>
      <c r="J10" s="62">
        <v>44316</v>
      </c>
      <c r="K10" s="63" t="s">
        <v>189</v>
      </c>
      <c r="L10" s="64">
        <v>26.76</v>
      </c>
      <c r="M10" s="65">
        <v>54.37</v>
      </c>
      <c r="N10" s="65">
        <v>70.55</v>
      </c>
      <c r="O10" s="65">
        <v>87.41</v>
      </c>
      <c r="P10" s="65">
        <v>94.97</v>
      </c>
      <c r="Q10" s="58">
        <v>2.46</v>
      </c>
      <c r="R10" s="58">
        <v>74.83</v>
      </c>
      <c r="S10" s="58">
        <v>0.8</v>
      </c>
      <c r="T10" s="58">
        <v>24.34</v>
      </c>
      <c r="U10" s="66">
        <v>2.4500000000000002</v>
      </c>
      <c r="V10" s="66">
        <v>74.53</v>
      </c>
      <c r="W10" s="65">
        <v>29.06</v>
      </c>
      <c r="X10" s="65">
        <v>884.01</v>
      </c>
      <c r="Y10" s="65">
        <v>27.83</v>
      </c>
      <c r="Z10" s="67">
        <v>846.59</v>
      </c>
      <c r="AA10" s="65">
        <v>14.77</v>
      </c>
      <c r="AB10" s="65">
        <v>13.06</v>
      </c>
      <c r="AC10" s="94"/>
      <c r="AD10" s="69"/>
      <c r="AE10" s="197">
        <v>510200605</v>
      </c>
      <c r="AF10" s="197" t="s">
        <v>42</v>
      </c>
    </row>
    <row r="11" spans="1:32" s="13" customFormat="1" ht="20.149999999999999" customHeight="1" x14ac:dyDescent="0.25">
      <c r="A11" s="197" t="s">
        <v>188</v>
      </c>
      <c r="B11" s="197"/>
      <c r="C11" s="198" t="s">
        <v>105</v>
      </c>
      <c r="D11" s="198" t="s">
        <v>85</v>
      </c>
      <c r="E11" s="198">
        <v>20148</v>
      </c>
      <c r="F11" s="198" t="s">
        <v>186</v>
      </c>
      <c r="G11" s="198" t="s">
        <v>193</v>
      </c>
      <c r="H11" s="198">
        <v>47</v>
      </c>
      <c r="I11" s="200">
        <v>44440</v>
      </c>
      <c r="J11" s="62">
        <v>44561</v>
      </c>
      <c r="K11" s="199" t="s">
        <v>189</v>
      </c>
      <c r="L11" s="56">
        <v>27.6</v>
      </c>
      <c r="M11" s="70">
        <v>53.53</v>
      </c>
      <c r="N11" s="70">
        <v>69.709999999999994</v>
      </c>
      <c r="O11" s="70">
        <v>86.57</v>
      </c>
      <c r="P11" s="70">
        <v>94.13</v>
      </c>
      <c r="Q11" s="219">
        <v>2.46</v>
      </c>
      <c r="R11" s="219">
        <f>Q11*30.42</f>
        <v>74.833200000000005</v>
      </c>
      <c r="S11" s="219">
        <v>0.85</v>
      </c>
      <c r="T11" s="219">
        <f>S11*30.42</f>
        <v>25.856999999999999</v>
      </c>
      <c r="U11" s="219">
        <v>2.59</v>
      </c>
      <c r="V11" s="219">
        <f>U11*30.42</f>
        <v>78.787800000000004</v>
      </c>
      <c r="W11" s="70">
        <v>28.22</v>
      </c>
      <c r="X11" s="70">
        <f t="shared" ref="X11" si="0">W11*30.42</f>
        <v>858.45240000000001</v>
      </c>
      <c r="Y11" s="70">
        <v>28.92</v>
      </c>
      <c r="Z11" s="219">
        <f>Y11*30.42</f>
        <v>879.74640000000011</v>
      </c>
      <c r="AA11" s="70">
        <v>15.47</v>
      </c>
      <c r="AB11" s="70">
        <v>13.45</v>
      </c>
      <c r="AC11" s="94"/>
      <c r="AD11" s="69">
        <v>420.71</v>
      </c>
      <c r="AE11" s="197">
        <v>510200616</v>
      </c>
      <c r="AF11" s="197" t="s">
        <v>42</v>
      </c>
    </row>
    <row r="12" spans="1:32" s="13" customFormat="1" ht="20.149999999999999" customHeight="1" x14ac:dyDescent="0.25">
      <c r="A12" s="197" t="s">
        <v>188</v>
      </c>
      <c r="B12" s="197"/>
      <c r="C12" s="197" t="s">
        <v>492</v>
      </c>
      <c r="D12" s="197" t="s">
        <v>129</v>
      </c>
      <c r="E12" s="197">
        <v>20149</v>
      </c>
      <c r="F12" s="197" t="s">
        <v>186</v>
      </c>
      <c r="G12" s="197" t="s">
        <v>193</v>
      </c>
      <c r="H12" s="197">
        <v>105</v>
      </c>
      <c r="I12" s="61">
        <v>44197</v>
      </c>
      <c r="J12" s="62">
        <v>44255</v>
      </c>
      <c r="K12" s="63" t="s">
        <v>189</v>
      </c>
      <c r="L12" s="64">
        <v>26.15</v>
      </c>
      <c r="M12" s="65">
        <v>52.07</v>
      </c>
      <c r="N12" s="65">
        <v>68.25</v>
      </c>
      <c r="O12" s="65">
        <v>85.11</v>
      </c>
      <c r="P12" s="65">
        <v>92.67</v>
      </c>
      <c r="Q12" s="58">
        <v>2.46</v>
      </c>
      <c r="R12" s="58">
        <v>74.83</v>
      </c>
      <c r="S12" s="58">
        <v>0.69</v>
      </c>
      <c r="T12" s="58">
        <v>20.99</v>
      </c>
      <c r="U12" s="66">
        <v>1.87</v>
      </c>
      <c r="V12" s="66">
        <v>56.89</v>
      </c>
      <c r="W12" s="65">
        <v>26.76</v>
      </c>
      <c r="X12" s="65">
        <v>814.04</v>
      </c>
      <c r="Y12" s="65">
        <v>27.04</v>
      </c>
      <c r="Z12" s="67">
        <v>822.56</v>
      </c>
      <c r="AA12" s="65">
        <v>14.69</v>
      </c>
      <c r="AB12" s="65">
        <v>12.35</v>
      </c>
      <c r="AC12" s="94"/>
      <c r="AD12" s="69">
        <v>448.7</v>
      </c>
      <c r="AE12" s="197">
        <v>510200683</v>
      </c>
      <c r="AF12" s="197" t="s">
        <v>42</v>
      </c>
    </row>
    <row r="13" spans="1:32" s="13" customFormat="1" ht="20.149999999999999" customHeight="1" x14ac:dyDescent="0.25">
      <c r="A13" s="197"/>
      <c r="B13" s="197"/>
      <c r="C13" s="197" t="s">
        <v>383</v>
      </c>
      <c r="D13" s="197" t="s">
        <v>384</v>
      </c>
      <c r="E13" s="197">
        <v>20251</v>
      </c>
      <c r="F13" s="197" t="s">
        <v>186</v>
      </c>
      <c r="G13" s="197" t="s">
        <v>193</v>
      </c>
      <c r="H13" s="197">
        <v>123</v>
      </c>
      <c r="I13" s="200">
        <v>44197</v>
      </c>
      <c r="J13" s="62">
        <v>44286</v>
      </c>
      <c r="K13" s="63" t="s">
        <v>189</v>
      </c>
      <c r="L13" s="64">
        <v>23.99</v>
      </c>
      <c r="M13" s="70">
        <v>45.65</v>
      </c>
      <c r="N13" s="70">
        <v>61.83</v>
      </c>
      <c r="O13" s="70">
        <v>78.69</v>
      </c>
      <c r="P13" s="70">
        <v>86.25</v>
      </c>
      <c r="Q13" s="58">
        <v>2.46</v>
      </c>
      <c r="R13" s="58">
        <v>74.83</v>
      </c>
      <c r="S13" s="58">
        <v>0.87</v>
      </c>
      <c r="T13" s="58">
        <v>26.47</v>
      </c>
      <c r="U13" s="219">
        <v>1.92</v>
      </c>
      <c r="V13" s="219">
        <v>58.41</v>
      </c>
      <c r="W13" s="70">
        <v>20.399999999999999</v>
      </c>
      <c r="X13" s="70">
        <v>618.74</v>
      </c>
      <c r="Y13" s="70">
        <v>25.43</v>
      </c>
      <c r="Z13" s="58">
        <v>773.58</v>
      </c>
      <c r="AA13" s="70">
        <v>13.66</v>
      </c>
      <c r="AB13" s="70">
        <v>11.77</v>
      </c>
      <c r="AC13" s="100"/>
      <c r="AD13" s="218">
        <v>627.87</v>
      </c>
      <c r="AE13" s="197">
        <v>510204142</v>
      </c>
      <c r="AF13" s="197" t="s">
        <v>42</v>
      </c>
    </row>
    <row r="14" spans="1:32" s="13" customFormat="1" ht="20.149999999999999" customHeight="1" x14ac:dyDescent="0.25">
      <c r="A14" s="197" t="s">
        <v>188</v>
      </c>
      <c r="B14" s="197"/>
      <c r="C14" s="197" t="s">
        <v>113</v>
      </c>
      <c r="D14" s="197" t="s">
        <v>87</v>
      </c>
      <c r="E14" s="197">
        <v>20251</v>
      </c>
      <c r="F14" s="197" t="s">
        <v>186</v>
      </c>
      <c r="G14" s="197" t="s">
        <v>193</v>
      </c>
      <c r="H14" s="198">
        <v>62</v>
      </c>
      <c r="I14" s="200">
        <v>44440</v>
      </c>
      <c r="J14" s="62">
        <v>44620</v>
      </c>
      <c r="K14" s="72" t="s">
        <v>189</v>
      </c>
      <c r="L14" s="64">
        <v>27.69</v>
      </c>
      <c r="M14" s="65">
        <v>54.65</v>
      </c>
      <c r="N14" s="71">
        <v>70.83</v>
      </c>
      <c r="O14" s="65">
        <v>87.69</v>
      </c>
      <c r="P14" s="65">
        <v>95.25</v>
      </c>
      <c r="Q14" s="219">
        <v>2.46</v>
      </c>
      <c r="R14" s="219">
        <f t="shared" ref="R14" si="1">Q14*30.42</f>
        <v>74.833200000000005</v>
      </c>
      <c r="S14" s="219">
        <v>0.77</v>
      </c>
      <c r="T14" s="219">
        <v>23.42</v>
      </c>
      <c r="U14" s="219">
        <v>2.75</v>
      </c>
      <c r="V14" s="219">
        <f t="shared" ref="V14" si="2">U14*30.42</f>
        <v>83.655000000000001</v>
      </c>
      <c r="W14" s="65">
        <v>29.34</v>
      </c>
      <c r="X14" s="65">
        <v>892.52</v>
      </c>
      <c r="Y14" s="65">
        <v>28.27</v>
      </c>
      <c r="Z14" s="201">
        <v>859.97</v>
      </c>
      <c r="AA14" s="65">
        <v>15.12</v>
      </c>
      <c r="AB14" s="65">
        <v>13.15</v>
      </c>
      <c r="AC14" s="249"/>
      <c r="AD14" s="73">
        <v>555.77</v>
      </c>
      <c r="AE14" s="198">
        <v>510200638</v>
      </c>
      <c r="AF14" s="197" t="s">
        <v>42</v>
      </c>
    </row>
    <row r="15" spans="1:32" s="13" customFormat="1" ht="20.149999999999999" customHeight="1" x14ac:dyDescent="0.25">
      <c r="A15" s="197" t="s">
        <v>188</v>
      </c>
      <c r="B15" s="197"/>
      <c r="C15" s="197" t="s">
        <v>130</v>
      </c>
      <c r="D15" s="197" t="s">
        <v>88</v>
      </c>
      <c r="E15" s="197">
        <v>20251</v>
      </c>
      <c r="F15" s="197" t="s">
        <v>186</v>
      </c>
      <c r="G15" s="197" t="s">
        <v>193</v>
      </c>
      <c r="H15" s="197">
        <v>160</v>
      </c>
      <c r="I15" s="61">
        <v>44197</v>
      </c>
      <c r="J15" s="62">
        <v>44377</v>
      </c>
      <c r="K15" s="63" t="s">
        <v>189</v>
      </c>
      <c r="L15" s="64">
        <v>26.39</v>
      </c>
      <c r="M15" s="65">
        <v>57.02</v>
      </c>
      <c r="N15" s="65">
        <v>73.2</v>
      </c>
      <c r="O15" s="65">
        <v>90.06</v>
      </c>
      <c r="P15" s="65">
        <v>97.62</v>
      </c>
      <c r="Q15" s="58">
        <v>2.46</v>
      </c>
      <c r="R15" s="58">
        <v>74.83</v>
      </c>
      <c r="S15" s="58">
        <v>0.89</v>
      </c>
      <c r="T15" s="58">
        <v>27.07</v>
      </c>
      <c r="U15" s="66">
        <v>2.44</v>
      </c>
      <c r="V15" s="66">
        <v>74.22</v>
      </c>
      <c r="W15" s="65">
        <v>31.71</v>
      </c>
      <c r="X15" s="65">
        <v>964.62</v>
      </c>
      <c r="Y15" s="65">
        <v>27.13</v>
      </c>
      <c r="Z15" s="67">
        <v>825.29</v>
      </c>
      <c r="AA15" s="65">
        <v>14.49</v>
      </c>
      <c r="AB15" s="65">
        <v>12.64</v>
      </c>
      <c r="AC15" s="94"/>
      <c r="AD15" s="69">
        <v>471.21</v>
      </c>
      <c r="AE15" s="197">
        <v>510200240</v>
      </c>
      <c r="AF15" s="197" t="s">
        <v>42</v>
      </c>
    </row>
    <row r="16" spans="1:32" s="13" customFormat="1" ht="20.149999999999999" customHeight="1" x14ac:dyDescent="0.25">
      <c r="A16" s="197" t="s">
        <v>188</v>
      </c>
      <c r="B16" s="197"/>
      <c r="C16" s="77" t="s">
        <v>131</v>
      </c>
      <c r="D16" s="77" t="s">
        <v>22</v>
      </c>
      <c r="E16" s="77">
        <v>20251</v>
      </c>
      <c r="F16" s="77" t="s">
        <v>186</v>
      </c>
      <c r="G16" s="77" t="s">
        <v>193</v>
      </c>
      <c r="H16" s="77">
        <v>25</v>
      </c>
      <c r="I16" s="74">
        <v>44440</v>
      </c>
      <c r="J16" s="62">
        <v>44561</v>
      </c>
      <c r="K16" s="75"/>
      <c r="L16" s="64">
        <v>74.930000000000007</v>
      </c>
      <c r="M16" s="70">
        <v>106.98</v>
      </c>
      <c r="N16" s="70">
        <v>123.16</v>
      </c>
      <c r="O16" s="70">
        <v>140.02000000000001</v>
      </c>
      <c r="P16" s="70">
        <v>147.58000000000001</v>
      </c>
      <c r="Q16" s="58">
        <v>2.46</v>
      </c>
      <c r="R16" s="58">
        <v>74.83</v>
      </c>
      <c r="S16" s="66">
        <v>1.38</v>
      </c>
      <c r="T16" s="66">
        <v>41.98</v>
      </c>
      <c r="U16" s="66">
        <v>4.78</v>
      </c>
      <c r="V16" s="66">
        <v>145.41</v>
      </c>
      <c r="W16" s="70">
        <v>81.67</v>
      </c>
      <c r="X16" s="70">
        <v>2484.4</v>
      </c>
      <c r="Y16" s="70">
        <v>34.97</v>
      </c>
      <c r="Z16" s="66">
        <v>1063.79</v>
      </c>
      <c r="AA16" s="70">
        <v>21.12</v>
      </c>
      <c r="AB16" s="70">
        <v>13.85</v>
      </c>
      <c r="AC16" s="250"/>
      <c r="AD16" s="76">
        <v>698.75</v>
      </c>
      <c r="AE16" s="77">
        <v>510200375</v>
      </c>
      <c r="AF16" s="77" t="s">
        <v>42</v>
      </c>
    </row>
    <row r="17" spans="1:32" s="13" customFormat="1" ht="20.149999999999999" customHeight="1" x14ac:dyDescent="0.25">
      <c r="A17" s="197" t="s">
        <v>188</v>
      </c>
      <c r="B17" s="197"/>
      <c r="C17" s="77" t="s">
        <v>58</v>
      </c>
      <c r="D17" s="77" t="s">
        <v>137</v>
      </c>
      <c r="E17" s="77">
        <v>20253</v>
      </c>
      <c r="F17" s="77" t="s">
        <v>186</v>
      </c>
      <c r="G17" s="77" t="s">
        <v>193</v>
      </c>
      <c r="H17" s="77">
        <v>87</v>
      </c>
      <c r="I17" s="74">
        <v>44440</v>
      </c>
      <c r="J17" s="62">
        <v>44620</v>
      </c>
      <c r="K17" s="75" t="s">
        <v>189</v>
      </c>
      <c r="L17" s="64">
        <v>27.4</v>
      </c>
      <c r="M17" s="65">
        <v>57.5</v>
      </c>
      <c r="N17" s="65">
        <v>73.680000000000007</v>
      </c>
      <c r="O17" s="65">
        <v>90.54</v>
      </c>
      <c r="P17" s="65">
        <v>98.1</v>
      </c>
      <c r="Q17" s="219">
        <v>2.46</v>
      </c>
      <c r="R17" s="219">
        <f t="shared" ref="R17" si="3">Q17*30.42</f>
        <v>74.833200000000005</v>
      </c>
      <c r="S17" s="66">
        <v>1.26</v>
      </c>
      <c r="T17" s="66">
        <v>38.33</v>
      </c>
      <c r="U17" s="66">
        <v>2.87</v>
      </c>
      <c r="V17" s="66">
        <v>87.31</v>
      </c>
      <c r="W17" s="65">
        <v>32.19</v>
      </c>
      <c r="X17" s="65">
        <v>979.22</v>
      </c>
      <c r="Y17" s="65">
        <v>28.83</v>
      </c>
      <c r="Z17" s="78">
        <v>877.01</v>
      </c>
      <c r="AA17" s="65">
        <v>15.33</v>
      </c>
      <c r="AB17" s="65">
        <v>13.5</v>
      </c>
      <c r="AC17" s="251"/>
      <c r="AD17" s="79">
        <v>507.1</v>
      </c>
      <c r="AE17" s="77">
        <v>510200525</v>
      </c>
      <c r="AF17" s="77" t="s">
        <v>42</v>
      </c>
    </row>
    <row r="18" spans="1:32" s="13" customFormat="1" ht="20.149999999999999" customHeight="1" x14ac:dyDescent="0.25">
      <c r="A18" s="197"/>
      <c r="B18" s="197"/>
      <c r="C18" s="77" t="s">
        <v>431</v>
      </c>
      <c r="D18" s="77" t="s">
        <v>137</v>
      </c>
      <c r="E18" s="77">
        <v>20253</v>
      </c>
      <c r="F18" s="77" t="s">
        <v>186</v>
      </c>
      <c r="G18" s="77" t="s">
        <v>193</v>
      </c>
      <c r="H18" s="77">
        <v>29</v>
      </c>
      <c r="I18" s="74">
        <v>44440</v>
      </c>
      <c r="J18" s="62">
        <v>44620</v>
      </c>
      <c r="K18" s="75"/>
      <c r="L18" s="64">
        <v>40.61</v>
      </c>
      <c r="M18" s="65">
        <v>70.709999999999994</v>
      </c>
      <c r="N18" s="65">
        <v>86.89</v>
      </c>
      <c r="O18" s="65">
        <v>103.75</v>
      </c>
      <c r="P18" s="65">
        <v>111.31</v>
      </c>
      <c r="Q18" s="58">
        <v>2.46</v>
      </c>
      <c r="R18" s="58">
        <v>74.83</v>
      </c>
      <c r="S18" s="66">
        <v>1.26</v>
      </c>
      <c r="T18" s="66">
        <v>38.33</v>
      </c>
      <c r="U18" s="66">
        <v>2.87</v>
      </c>
      <c r="V18" s="66">
        <v>87.31</v>
      </c>
      <c r="W18" s="65">
        <v>45.4</v>
      </c>
      <c r="X18" s="65">
        <v>1381.07</v>
      </c>
      <c r="Y18" s="65">
        <v>28.83</v>
      </c>
      <c r="Z18" s="78">
        <v>877.01</v>
      </c>
      <c r="AA18" s="65">
        <v>15.33</v>
      </c>
      <c r="AB18" s="65">
        <v>13.5</v>
      </c>
      <c r="AC18" s="251"/>
      <c r="AD18" s="79">
        <v>507.1</v>
      </c>
      <c r="AE18" s="77">
        <v>510204460</v>
      </c>
      <c r="AF18" s="77" t="s">
        <v>42</v>
      </c>
    </row>
    <row r="19" spans="1:32" s="13" customFormat="1" ht="20.149999999999999" customHeight="1" x14ac:dyDescent="0.25">
      <c r="A19" s="197"/>
      <c r="B19" s="197"/>
      <c r="C19" s="197" t="s">
        <v>289</v>
      </c>
      <c r="D19" s="197" t="s">
        <v>290</v>
      </c>
      <c r="E19" s="197">
        <v>20259</v>
      </c>
      <c r="F19" s="197" t="s">
        <v>186</v>
      </c>
      <c r="G19" s="197" t="s">
        <v>29</v>
      </c>
      <c r="H19" s="197">
        <v>168</v>
      </c>
      <c r="I19" s="61">
        <v>43952</v>
      </c>
      <c r="J19" s="62">
        <v>44316</v>
      </c>
      <c r="K19" s="63" t="s">
        <v>189</v>
      </c>
      <c r="L19" s="64">
        <v>22.98</v>
      </c>
      <c r="M19" s="65">
        <v>41.38</v>
      </c>
      <c r="N19" s="65">
        <v>57.56</v>
      </c>
      <c r="O19" s="65">
        <v>74.42</v>
      </c>
      <c r="P19" s="65">
        <v>81.98</v>
      </c>
      <c r="Q19" s="58">
        <v>2.46</v>
      </c>
      <c r="R19" s="58">
        <v>74.83</v>
      </c>
      <c r="S19" s="58">
        <v>0.9</v>
      </c>
      <c r="T19" s="58">
        <v>27.38</v>
      </c>
      <c r="U19" s="58">
        <v>2.87</v>
      </c>
      <c r="V19" s="58">
        <v>87.31</v>
      </c>
      <c r="W19" s="65">
        <v>16.07</v>
      </c>
      <c r="X19" s="65">
        <v>488.85</v>
      </c>
      <c r="Y19" s="65">
        <v>24.16</v>
      </c>
      <c r="Z19" s="67">
        <v>734.95</v>
      </c>
      <c r="AA19" s="65">
        <v>12.93</v>
      </c>
      <c r="AB19" s="65">
        <v>11.23</v>
      </c>
      <c r="AC19" s="94"/>
      <c r="AD19" s="69">
        <v>629.39</v>
      </c>
      <c r="AE19" s="197">
        <v>510203210</v>
      </c>
      <c r="AF19" s="197" t="s">
        <v>42</v>
      </c>
    </row>
    <row r="20" spans="1:32" s="13" customFormat="1" ht="20.149999999999999" customHeight="1" x14ac:dyDescent="0.25">
      <c r="A20" s="197"/>
      <c r="B20" s="197"/>
      <c r="C20" s="197" t="s">
        <v>211</v>
      </c>
      <c r="D20" s="197" t="s">
        <v>290</v>
      </c>
      <c r="E20" s="197">
        <v>20259</v>
      </c>
      <c r="F20" s="197" t="s">
        <v>186</v>
      </c>
      <c r="G20" s="197" t="s">
        <v>29</v>
      </c>
      <c r="H20" s="197">
        <v>21</v>
      </c>
      <c r="I20" s="61">
        <v>43952</v>
      </c>
      <c r="J20" s="62">
        <v>44316</v>
      </c>
      <c r="K20" s="63"/>
      <c r="L20" s="64">
        <v>34.36</v>
      </c>
      <c r="M20" s="65">
        <v>88.14</v>
      </c>
      <c r="N20" s="65">
        <v>104.32</v>
      </c>
      <c r="O20" s="65">
        <v>121.18</v>
      </c>
      <c r="P20" s="65">
        <v>128.74</v>
      </c>
      <c r="Q20" s="219">
        <v>2.46</v>
      </c>
      <c r="R20" s="219">
        <f t="shared" ref="R20" si="4">Q20*30.42</f>
        <v>74.833200000000005</v>
      </c>
      <c r="S20" s="58">
        <v>0.9</v>
      </c>
      <c r="T20" s="58">
        <v>27.38</v>
      </c>
      <c r="U20" s="58">
        <v>2.87</v>
      </c>
      <c r="V20" s="58">
        <v>87.31</v>
      </c>
      <c r="W20" s="65">
        <v>62.83</v>
      </c>
      <c r="X20" s="65">
        <v>1911.29</v>
      </c>
      <c r="Y20" s="65">
        <v>24.16</v>
      </c>
      <c r="Z20" s="67">
        <v>734.95</v>
      </c>
      <c r="AA20" s="65">
        <v>12.93</v>
      </c>
      <c r="AB20" s="65">
        <v>11.23</v>
      </c>
      <c r="AC20" s="94"/>
      <c r="AD20" s="69">
        <v>629.39</v>
      </c>
      <c r="AE20" s="197">
        <v>510204676</v>
      </c>
      <c r="AF20" s="197" t="s">
        <v>42</v>
      </c>
    </row>
    <row r="21" spans="1:32" s="13" customFormat="1" ht="20.149999999999999" customHeight="1" x14ac:dyDescent="0.25">
      <c r="A21" s="197" t="s">
        <v>188</v>
      </c>
      <c r="B21" s="197"/>
      <c r="C21" s="198" t="s">
        <v>592</v>
      </c>
      <c r="D21" s="198" t="s">
        <v>132</v>
      </c>
      <c r="E21" s="198">
        <v>20357</v>
      </c>
      <c r="F21" s="198" t="s">
        <v>186</v>
      </c>
      <c r="G21" s="198" t="s">
        <v>29</v>
      </c>
      <c r="H21" s="198">
        <v>174</v>
      </c>
      <c r="I21" s="200">
        <v>44256</v>
      </c>
      <c r="J21" s="62">
        <v>44561</v>
      </c>
      <c r="K21" s="63" t="s">
        <v>189</v>
      </c>
      <c r="L21" s="64">
        <v>26.27</v>
      </c>
      <c r="M21" s="65">
        <v>51.22</v>
      </c>
      <c r="N21" s="65">
        <v>67.400000000000006</v>
      </c>
      <c r="O21" s="65">
        <v>84.26</v>
      </c>
      <c r="P21" s="65">
        <v>91.82</v>
      </c>
      <c r="Q21" s="58">
        <v>2.46</v>
      </c>
      <c r="R21" s="58">
        <v>74.83</v>
      </c>
      <c r="S21" s="58"/>
      <c r="T21" s="58"/>
      <c r="U21" s="58">
        <v>2.31</v>
      </c>
      <c r="V21" s="58">
        <v>70.27</v>
      </c>
      <c r="W21" s="65">
        <v>25.91</v>
      </c>
      <c r="X21" s="65">
        <v>788.18</v>
      </c>
      <c r="Y21" s="65">
        <v>27.19</v>
      </c>
      <c r="Z21" s="67">
        <v>827.12</v>
      </c>
      <c r="AA21" s="65">
        <v>14.55</v>
      </c>
      <c r="AB21" s="65">
        <v>12.64</v>
      </c>
      <c r="AC21" s="94"/>
      <c r="AD21" s="69">
        <v>603.23</v>
      </c>
      <c r="AE21" s="197">
        <v>510200137</v>
      </c>
      <c r="AF21" s="197" t="s">
        <v>42</v>
      </c>
    </row>
    <row r="22" spans="1:32" s="13" customFormat="1" ht="20.149999999999999" customHeight="1" x14ac:dyDescent="0.25">
      <c r="A22" s="197" t="s">
        <v>188</v>
      </c>
      <c r="B22" s="197"/>
      <c r="C22" s="197" t="s">
        <v>278</v>
      </c>
      <c r="D22" s="197" t="s">
        <v>207</v>
      </c>
      <c r="E22" s="197">
        <v>20537</v>
      </c>
      <c r="F22" s="197" t="s">
        <v>186</v>
      </c>
      <c r="G22" s="197" t="s">
        <v>29</v>
      </c>
      <c r="H22" s="197">
        <v>133</v>
      </c>
      <c r="I22" s="200">
        <v>44197</v>
      </c>
      <c r="J22" s="62">
        <v>44561</v>
      </c>
      <c r="K22" s="199" t="s">
        <v>189</v>
      </c>
      <c r="L22" s="64">
        <v>24.4</v>
      </c>
      <c r="M22" s="65">
        <v>47.73</v>
      </c>
      <c r="N22" s="65">
        <v>63.91</v>
      </c>
      <c r="O22" s="65">
        <v>80.77</v>
      </c>
      <c r="P22" s="65">
        <v>88.33</v>
      </c>
      <c r="Q22" s="58">
        <v>2.46</v>
      </c>
      <c r="R22" s="58">
        <v>74.83</v>
      </c>
      <c r="S22" s="219">
        <v>0.69</v>
      </c>
      <c r="T22" s="219">
        <f t="shared" ref="T22:T25" si="5">S22*30.42</f>
        <v>20.989799999999999</v>
      </c>
      <c r="U22" s="219">
        <v>2.14</v>
      </c>
      <c r="V22" s="219">
        <f t="shared" ref="V22:V25" si="6">U22*30.42</f>
        <v>65.098800000000011</v>
      </c>
      <c r="W22" s="65">
        <v>22.42</v>
      </c>
      <c r="X22" s="70">
        <f t="shared" ref="X22:X25" si="7">W22*30.42</f>
        <v>682.01640000000009</v>
      </c>
      <c r="Y22" s="65">
        <v>26.12</v>
      </c>
      <c r="Z22" s="219">
        <f t="shared" ref="Z22:Z25" si="8">Y22*30.42</f>
        <v>794.57040000000006</v>
      </c>
      <c r="AA22" s="65">
        <v>13.97</v>
      </c>
      <c r="AB22" s="65">
        <v>12.15</v>
      </c>
      <c r="AC22" s="94"/>
      <c r="AD22" s="69">
        <v>486.42</v>
      </c>
      <c r="AE22" s="197">
        <v>510202969</v>
      </c>
      <c r="AF22" s="197" t="s">
        <v>42</v>
      </c>
    </row>
    <row r="23" spans="1:32" s="13" customFormat="1" ht="20.149999999999999" customHeight="1" x14ac:dyDescent="0.25">
      <c r="A23" s="197" t="s">
        <v>188</v>
      </c>
      <c r="B23" s="197"/>
      <c r="C23" s="198" t="s">
        <v>278</v>
      </c>
      <c r="D23" s="198" t="s">
        <v>207</v>
      </c>
      <c r="E23" s="198">
        <v>20537</v>
      </c>
      <c r="F23" s="198" t="s">
        <v>186</v>
      </c>
      <c r="G23" s="198" t="s">
        <v>29</v>
      </c>
      <c r="H23" s="198">
        <v>133</v>
      </c>
      <c r="I23" s="200">
        <v>44562</v>
      </c>
      <c r="J23" s="62">
        <v>44926</v>
      </c>
      <c r="K23" s="199" t="s">
        <v>189</v>
      </c>
      <c r="L23" s="64">
        <v>25.09</v>
      </c>
      <c r="M23" s="65">
        <v>49.76</v>
      </c>
      <c r="N23" s="65">
        <v>65.489999999999995</v>
      </c>
      <c r="O23" s="65">
        <v>82.8</v>
      </c>
      <c r="P23" s="65">
        <v>90.366</v>
      </c>
      <c r="Q23" s="219">
        <v>2.46</v>
      </c>
      <c r="R23" s="219">
        <f t="shared" ref="R23" si="9">Q23*30.42</f>
        <v>74.833200000000005</v>
      </c>
      <c r="S23" s="219">
        <v>0.69</v>
      </c>
      <c r="T23" s="219">
        <f t="shared" si="5"/>
        <v>20.989799999999999</v>
      </c>
      <c r="U23" s="219">
        <v>2.14</v>
      </c>
      <c r="V23" s="219">
        <f t="shared" si="6"/>
        <v>65.098800000000011</v>
      </c>
      <c r="W23" s="65">
        <v>24.45</v>
      </c>
      <c r="X23" s="70">
        <f t="shared" si="7"/>
        <v>743.76900000000001</v>
      </c>
      <c r="Y23" s="65">
        <v>26.82</v>
      </c>
      <c r="Z23" s="219">
        <f t="shared" si="8"/>
        <v>815.86440000000005</v>
      </c>
      <c r="AA23" s="65">
        <v>14.35</v>
      </c>
      <c r="AB23" s="65">
        <v>12.47</v>
      </c>
      <c r="AC23" s="249"/>
      <c r="AD23" s="73">
        <v>486.42</v>
      </c>
      <c r="AE23" s="198">
        <v>510202969</v>
      </c>
      <c r="AF23" s="198" t="s">
        <v>42</v>
      </c>
    </row>
    <row r="24" spans="1:32" s="13" customFormat="1" ht="20.149999999999999" customHeight="1" x14ac:dyDescent="0.25">
      <c r="A24" s="197"/>
      <c r="B24" s="197"/>
      <c r="C24" s="197" t="s">
        <v>333</v>
      </c>
      <c r="D24" s="197" t="s">
        <v>207</v>
      </c>
      <c r="E24" s="197">
        <v>20537</v>
      </c>
      <c r="F24" s="197" t="s">
        <v>186</v>
      </c>
      <c r="G24" s="197" t="s">
        <v>29</v>
      </c>
      <c r="H24" s="197">
        <v>18</v>
      </c>
      <c r="I24" s="200">
        <v>44197</v>
      </c>
      <c r="J24" s="62">
        <v>44561</v>
      </c>
      <c r="K24" s="199"/>
      <c r="L24" s="64">
        <v>36.25</v>
      </c>
      <c r="M24" s="65">
        <v>59.58</v>
      </c>
      <c r="N24" s="65">
        <v>75.760000000000005</v>
      </c>
      <c r="O24" s="65">
        <v>92.62</v>
      </c>
      <c r="P24" s="65">
        <v>100.18</v>
      </c>
      <c r="Q24" s="58">
        <v>2.46</v>
      </c>
      <c r="R24" s="58">
        <v>74.83</v>
      </c>
      <c r="S24" s="219">
        <v>0.69</v>
      </c>
      <c r="T24" s="219">
        <f t="shared" si="5"/>
        <v>20.989799999999999</v>
      </c>
      <c r="U24" s="219">
        <v>2.14</v>
      </c>
      <c r="V24" s="219">
        <f t="shared" si="6"/>
        <v>65.098800000000011</v>
      </c>
      <c r="W24" s="65">
        <v>34.270000000000003</v>
      </c>
      <c r="X24" s="70">
        <f t="shared" si="7"/>
        <v>1042.4934000000001</v>
      </c>
      <c r="Y24" s="65">
        <v>26.12</v>
      </c>
      <c r="Z24" s="219">
        <f t="shared" si="8"/>
        <v>794.57040000000006</v>
      </c>
      <c r="AA24" s="65">
        <v>13.97</v>
      </c>
      <c r="AB24" s="65">
        <v>12.15</v>
      </c>
      <c r="AC24" s="94"/>
      <c r="AD24" s="69">
        <v>486.42</v>
      </c>
      <c r="AE24" s="197">
        <v>510202969</v>
      </c>
      <c r="AF24" s="197" t="s">
        <v>42</v>
      </c>
    </row>
    <row r="25" spans="1:32" s="13" customFormat="1" ht="20.149999999999999" customHeight="1" x14ac:dyDescent="0.25">
      <c r="A25" s="197"/>
      <c r="B25" s="197"/>
      <c r="C25" s="198" t="s">
        <v>333</v>
      </c>
      <c r="D25" s="198" t="s">
        <v>207</v>
      </c>
      <c r="E25" s="198">
        <v>20537</v>
      </c>
      <c r="F25" s="198" t="s">
        <v>186</v>
      </c>
      <c r="G25" s="198" t="s">
        <v>29</v>
      </c>
      <c r="H25" s="198">
        <v>18</v>
      </c>
      <c r="I25" s="200">
        <v>44562</v>
      </c>
      <c r="J25" s="62">
        <v>44926</v>
      </c>
      <c r="K25" s="199"/>
      <c r="L25" s="64">
        <v>37.31</v>
      </c>
      <c r="M25" s="65">
        <v>61.98</v>
      </c>
      <c r="N25" s="65">
        <v>78.16</v>
      </c>
      <c r="O25" s="65">
        <v>95.02</v>
      </c>
      <c r="P25" s="65">
        <v>102.58</v>
      </c>
      <c r="Q25" s="58">
        <v>2.46</v>
      </c>
      <c r="R25" s="58">
        <v>74.83</v>
      </c>
      <c r="S25" s="219">
        <v>0.69</v>
      </c>
      <c r="T25" s="219">
        <f t="shared" si="5"/>
        <v>20.989799999999999</v>
      </c>
      <c r="U25" s="219">
        <v>2.14</v>
      </c>
      <c r="V25" s="219">
        <f t="shared" si="6"/>
        <v>65.098800000000011</v>
      </c>
      <c r="W25" s="65">
        <v>36.67</v>
      </c>
      <c r="X25" s="70">
        <f t="shared" si="7"/>
        <v>1115.5014000000001</v>
      </c>
      <c r="Y25" s="65">
        <v>26.82</v>
      </c>
      <c r="Z25" s="219">
        <f t="shared" si="8"/>
        <v>815.86440000000005</v>
      </c>
      <c r="AA25" s="65">
        <v>14.35</v>
      </c>
      <c r="AB25" s="65">
        <v>12.47</v>
      </c>
      <c r="AC25" s="249"/>
      <c r="AD25" s="73">
        <v>486.42</v>
      </c>
      <c r="AE25" s="198">
        <v>510202969</v>
      </c>
      <c r="AF25" s="198" t="s">
        <v>42</v>
      </c>
    </row>
    <row r="26" spans="1:32" s="13" customFormat="1" ht="20.149999999999999" customHeight="1" x14ac:dyDescent="0.25">
      <c r="A26" s="197" t="s">
        <v>188</v>
      </c>
      <c r="B26" s="197"/>
      <c r="C26" s="197" t="s">
        <v>57</v>
      </c>
      <c r="D26" s="197" t="s">
        <v>133</v>
      </c>
      <c r="E26" s="197">
        <v>20539</v>
      </c>
      <c r="F26" s="197" t="s">
        <v>186</v>
      </c>
      <c r="G26" s="197" t="s">
        <v>193</v>
      </c>
      <c r="H26" s="197">
        <v>54</v>
      </c>
      <c r="I26" s="61">
        <v>44197</v>
      </c>
      <c r="J26" s="62">
        <v>44316</v>
      </c>
      <c r="K26" s="63" t="s">
        <v>189</v>
      </c>
      <c r="L26" s="64">
        <v>28.02</v>
      </c>
      <c r="M26" s="65">
        <v>53.64</v>
      </c>
      <c r="N26" s="65">
        <v>69.819999999999993</v>
      </c>
      <c r="O26" s="65">
        <v>86.68</v>
      </c>
      <c r="P26" s="65">
        <v>94.24</v>
      </c>
      <c r="Q26" s="219">
        <v>2.46</v>
      </c>
      <c r="R26" s="219">
        <f t="shared" ref="R26" si="10">Q26*30.42</f>
        <v>74.833200000000005</v>
      </c>
      <c r="S26" s="58">
        <v>0.81</v>
      </c>
      <c r="T26" s="58">
        <v>24.64</v>
      </c>
      <c r="U26" s="66">
        <v>2.41</v>
      </c>
      <c r="V26" s="66">
        <v>73.31</v>
      </c>
      <c r="W26" s="65">
        <v>28.33</v>
      </c>
      <c r="X26" s="65">
        <v>861.8</v>
      </c>
      <c r="Y26" s="65">
        <v>27.64</v>
      </c>
      <c r="Z26" s="67">
        <v>840.81</v>
      </c>
      <c r="AA26" s="65">
        <v>15.02</v>
      </c>
      <c r="AB26" s="65">
        <v>12.62</v>
      </c>
      <c r="AC26" s="94">
        <v>20.95</v>
      </c>
      <c r="AD26" s="69">
        <v>637.29999999999995</v>
      </c>
      <c r="AE26" s="197">
        <v>510200650</v>
      </c>
      <c r="AF26" s="197" t="s">
        <v>42</v>
      </c>
    </row>
    <row r="27" spans="1:32" s="13" customFormat="1" ht="20.149999999999999" customHeight="1" x14ac:dyDescent="0.25">
      <c r="A27" s="197"/>
      <c r="B27" s="197"/>
      <c r="C27" s="197" t="s">
        <v>554</v>
      </c>
      <c r="D27" s="197" t="s">
        <v>553</v>
      </c>
      <c r="E27" s="197">
        <v>20539</v>
      </c>
      <c r="F27" s="197" t="s">
        <v>186</v>
      </c>
      <c r="G27" s="197" t="s">
        <v>29</v>
      </c>
      <c r="H27" s="197">
        <v>78</v>
      </c>
      <c r="I27" s="61">
        <v>43983</v>
      </c>
      <c r="J27" s="62">
        <v>44347</v>
      </c>
      <c r="K27" s="63" t="s">
        <v>189</v>
      </c>
      <c r="L27" s="64">
        <v>22.91</v>
      </c>
      <c r="M27" s="65">
        <v>44.39</v>
      </c>
      <c r="N27" s="65">
        <v>60.57</v>
      </c>
      <c r="O27" s="65">
        <v>77.430000000000007</v>
      </c>
      <c r="P27" s="65">
        <v>84.99</v>
      </c>
      <c r="Q27" s="58">
        <v>2.46</v>
      </c>
      <c r="R27" s="58">
        <v>74.83</v>
      </c>
      <c r="S27" s="58">
        <v>0.53</v>
      </c>
      <c r="T27" s="58">
        <v>16.12</v>
      </c>
      <c r="U27" s="58"/>
      <c r="V27" s="58"/>
      <c r="W27" s="65">
        <v>19.079999999999998</v>
      </c>
      <c r="X27" s="65">
        <v>589.84</v>
      </c>
      <c r="Y27" s="65">
        <v>24</v>
      </c>
      <c r="Z27" s="67">
        <v>730.08</v>
      </c>
      <c r="AA27" s="65">
        <v>12.84</v>
      </c>
      <c r="AB27" s="65">
        <v>11.16</v>
      </c>
      <c r="AC27" s="94"/>
      <c r="AD27" s="69">
        <v>618.44000000000005</v>
      </c>
      <c r="AE27" s="197">
        <v>510204881</v>
      </c>
      <c r="AF27" s="197" t="s">
        <v>41</v>
      </c>
    </row>
    <row r="28" spans="1:32" s="13" customFormat="1" ht="20.149999999999999" customHeight="1" x14ac:dyDescent="0.25">
      <c r="A28" s="197" t="s">
        <v>188</v>
      </c>
      <c r="B28" s="197"/>
      <c r="C28" s="197" t="s">
        <v>134</v>
      </c>
      <c r="D28" s="197" t="s">
        <v>135</v>
      </c>
      <c r="E28" s="197">
        <v>21029</v>
      </c>
      <c r="F28" s="198" t="s">
        <v>186</v>
      </c>
      <c r="G28" s="198" t="s">
        <v>193</v>
      </c>
      <c r="H28" s="198">
        <v>106</v>
      </c>
      <c r="I28" s="200">
        <v>44409</v>
      </c>
      <c r="J28" s="62">
        <v>44439</v>
      </c>
      <c r="K28" s="199" t="s">
        <v>189</v>
      </c>
      <c r="L28" s="64">
        <v>28.05</v>
      </c>
      <c r="M28" s="65">
        <v>55.9</v>
      </c>
      <c r="N28" s="65">
        <v>72.08</v>
      </c>
      <c r="O28" s="65">
        <v>88.94</v>
      </c>
      <c r="P28" s="65">
        <v>96.5</v>
      </c>
      <c r="Q28" s="58">
        <v>2.46</v>
      </c>
      <c r="R28" s="58">
        <v>74.83</v>
      </c>
      <c r="S28" s="219">
        <v>1.1499999999999999</v>
      </c>
      <c r="T28" s="219">
        <v>34.979999999999997</v>
      </c>
      <c r="U28" s="219">
        <v>3.37</v>
      </c>
      <c r="V28" s="219">
        <v>102.52</v>
      </c>
      <c r="W28" s="65">
        <v>30.59</v>
      </c>
      <c r="X28" s="65">
        <v>930.55</v>
      </c>
      <c r="Y28" s="65">
        <v>29.47</v>
      </c>
      <c r="Z28" s="201">
        <v>896.48</v>
      </c>
      <c r="AA28" s="65">
        <v>15.77</v>
      </c>
      <c r="AB28" s="65">
        <v>13.7</v>
      </c>
      <c r="AC28" s="249"/>
      <c r="AD28" s="73">
        <v>502.84</v>
      </c>
      <c r="AE28" s="198">
        <v>510200978</v>
      </c>
      <c r="AF28" s="197" t="s">
        <v>42</v>
      </c>
    </row>
    <row r="29" spans="1:32" s="13" customFormat="1" ht="20.149999999999999" customHeight="1" x14ac:dyDescent="0.25">
      <c r="A29" s="197" t="s">
        <v>188</v>
      </c>
      <c r="B29" s="197"/>
      <c r="C29" s="198" t="s">
        <v>134</v>
      </c>
      <c r="D29" s="198" t="s">
        <v>135</v>
      </c>
      <c r="E29" s="198">
        <v>21029</v>
      </c>
      <c r="F29" s="198" t="s">
        <v>186</v>
      </c>
      <c r="G29" s="198" t="s">
        <v>193</v>
      </c>
      <c r="H29" s="198">
        <v>106</v>
      </c>
      <c r="I29" s="200">
        <v>44440</v>
      </c>
      <c r="J29" s="62">
        <v>44681</v>
      </c>
      <c r="K29" s="199" t="s">
        <v>189</v>
      </c>
      <c r="L29" s="64">
        <v>28.24</v>
      </c>
      <c r="M29" s="65">
        <v>56.33</v>
      </c>
      <c r="N29" s="65">
        <v>72.510000000000005</v>
      </c>
      <c r="O29" s="65">
        <v>89.37</v>
      </c>
      <c r="P29" s="65">
        <v>96.93</v>
      </c>
      <c r="Q29" s="219">
        <v>2.46</v>
      </c>
      <c r="R29" s="219">
        <f t="shared" ref="R29" si="11">Q29*30.42</f>
        <v>74.833200000000005</v>
      </c>
      <c r="S29" s="219"/>
      <c r="T29" s="219"/>
      <c r="U29" s="219">
        <v>3.37</v>
      </c>
      <c r="V29" s="219">
        <v>102.52</v>
      </c>
      <c r="W29" s="65">
        <v>31.02</v>
      </c>
      <c r="X29" s="65">
        <v>943.63</v>
      </c>
      <c r="Y29" s="65">
        <v>29.71</v>
      </c>
      <c r="Z29" s="201">
        <v>903.78</v>
      </c>
      <c r="AA29" s="65">
        <v>15.89</v>
      </c>
      <c r="AB29" s="65">
        <v>13.82</v>
      </c>
      <c r="AC29" s="249"/>
      <c r="AD29" s="73">
        <v>502.84</v>
      </c>
      <c r="AE29" s="198">
        <v>510200978</v>
      </c>
      <c r="AF29" s="197" t="s">
        <v>42</v>
      </c>
    </row>
    <row r="30" spans="1:32" s="13" customFormat="1" ht="20.149999999999999" customHeight="1" x14ac:dyDescent="0.25">
      <c r="A30" s="197"/>
      <c r="B30" s="197"/>
      <c r="C30" s="198" t="s">
        <v>250</v>
      </c>
      <c r="D30" s="197" t="s">
        <v>138</v>
      </c>
      <c r="E30" s="197">
        <v>21029</v>
      </c>
      <c r="F30" s="197" t="s">
        <v>186</v>
      </c>
      <c r="G30" s="197" t="s">
        <v>29</v>
      </c>
      <c r="H30" s="197">
        <v>75</v>
      </c>
      <c r="I30" s="54">
        <v>44197</v>
      </c>
      <c r="J30" s="55">
        <v>44561</v>
      </c>
      <c r="K30" s="199" t="s">
        <v>189</v>
      </c>
      <c r="L30" s="56">
        <v>24.87</v>
      </c>
      <c r="M30" s="80">
        <v>49.66</v>
      </c>
      <c r="N30" s="80">
        <v>65.84</v>
      </c>
      <c r="O30" s="80">
        <v>82.7</v>
      </c>
      <c r="P30" s="81">
        <v>90.26</v>
      </c>
      <c r="Q30" s="58">
        <v>2.46</v>
      </c>
      <c r="R30" s="58">
        <v>74.83</v>
      </c>
      <c r="S30" s="58">
        <v>0.91</v>
      </c>
      <c r="T30" s="58">
        <v>27.68</v>
      </c>
      <c r="U30" s="217">
        <v>2.69</v>
      </c>
      <c r="V30" s="217">
        <v>81.829800000000006</v>
      </c>
      <c r="W30" s="81">
        <v>24.35</v>
      </c>
      <c r="X30" s="81">
        <v>740.73</v>
      </c>
      <c r="Y30" s="81">
        <v>27.41</v>
      </c>
      <c r="Z30" s="60">
        <v>833.81220000000008</v>
      </c>
      <c r="AA30" s="80">
        <v>13.3</v>
      </c>
      <c r="AB30" s="80">
        <v>14.11</v>
      </c>
      <c r="AC30" s="100"/>
      <c r="AD30" s="218">
        <v>614.17999999999995</v>
      </c>
      <c r="AE30" s="197">
        <v>510204222</v>
      </c>
      <c r="AF30" s="197" t="s">
        <v>40</v>
      </c>
    </row>
    <row r="31" spans="1:32" s="13" customFormat="1" ht="20.149999999999999" customHeight="1" x14ac:dyDescent="0.25">
      <c r="A31" s="197" t="s">
        <v>188</v>
      </c>
      <c r="B31" s="197"/>
      <c r="C31" s="197" t="s">
        <v>242</v>
      </c>
      <c r="D31" s="197" t="s">
        <v>243</v>
      </c>
      <c r="E31" s="197">
        <v>21029</v>
      </c>
      <c r="F31" s="197" t="s">
        <v>186</v>
      </c>
      <c r="G31" s="197" t="s">
        <v>29</v>
      </c>
      <c r="H31" s="197">
        <v>131</v>
      </c>
      <c r="I31" s="61">
        <v>44136</v>
      </c>
      <c r="J31" s="62">
        <v>44500</v>
      </c>
      <c r="K31" s="63" t="s">
        <v>189</v>
      </c>
      <c r="L31" s="64">
        <v>23.29</v>
      </c>
      <c r="M31" s="70">
        <v>45.3</v>
      </c>
      <c r="N31" s="70">
        <v>61.48</v>
      </c>
      <c r="O31" s="70">
        <v>78.34</v>
      </c>
      <c r="P31" s="65">
        <v>85.9</v>
      </c>
      <c r="Q31" s="58">
        <v>2.46</v>
      </c>
      <c r="R31" s="58">
        <v>74.83</v>
      </c>
      <c r="S31" s="58">
        <v>0.48</v>
      </c>
      <c r="T31" s="58">
        <v>14.6</v>
      </c>
      <c r="U31" s="58">
        <v>1.03</v>
      </c>
      <c r="V31" s="58">
        <v>31.33</v>
      </c>
      <c r="W31" s="65">
        <v>19.989999999999998</v>
      </c>
      <c r="X31" s="65">
        <v>608.1</v>
      </c>
      <c r="Y31" s="65">
        <v>25.92</v>
      </c>
      <c r="Z31" s="58">
        <v>788.49</v>
      </c>
      <c r="AA31" s="70">
        <v>13.87</v>
      </c>
      <c r="AB31" s="70">
        <v>12.05</v>
      </c>
      <c r="AC31" s="100"/>
      <c r="AD31" s="218" t="s">
        <v>14</v>
      </c>
      <c r="AE31" s="197">
        <v>510203094</v>
      </c>
      <c r="AF31" s="197" t="s">
        <v>40</v>
      </c>
    </row>
    <row r="32" spans="1:32" s="13" customFormat="1" ht="20.149999999999999" customHeight="1" x14ac:dyDescent="0.25">
      <c r="A32" s="197"/>
      <c r="B32" s="197"/>
      <c r="C32" s="198" t="s">
        <v>196</v>
      </c>
      <c r="D32" s="197" t="s">
        <v>325</v>
      </c>
      <c r="E32" s="197">
        <v>21029</v>
      </c>
      <c r="F32" s="197" t="s">
        <v>186</v>
      </c>
      <c r="G32" s="197" t="s">
        <v>29</v>
      </c>
      <c r="H32" s="197">
        <v>82</v>
      </c>
      <c r="I32" s="54">
        <v>44197</v>
      </c>
      <c r="J32" s="55">
        <v>44561</v>
      </c>
      <c r="K32" s="199" t="s">
        <v>189</v>
      </c>
      <c r="L32" s="56">
        <v>25.48</v>
      </c>
      <c r="M32" s="80">
        <v>49.23</v>
      </c>
      <c r="N32" s="80">
        <v>65.41</v>
      </c>
      <c r="O32" s="80">
        <v>82.27</v>
      </c>
      <c r="P32" s="81">
        <v>89.83</v>
      </c>
      <c r="Q32" s="219">
        <v>2.46</v>
      </c>
      <c r="R32" s="219">
        <f t="shared" ref="R32" si="12">Q32*30.42</f>
        <v>74.833200000000005</v>
      </c>
      <c r="S32" s="58">
        <v>0.79</v>
      </c>
      <c r="T32" s="58">
        <v>24.03</v>
      </c>
      <c r="U32" s="217">
        <v>2.41</v>
      </c>
      <c r="V32" s="217">
        <v>73.312200000000004</v>
      </c>
      <c r="W32" s="81">
        <v>23.92</v>
      </c>
      <c r="X32" s="81">
        <v>727.65</v>
      </c>
      <c r="Y32" s="81">
        <v>26.78</v>
      </c>
      <c r="Z32" s="60">
        <v>814.64760000000012</v>
      </c>
      <c r="AA32" s="80">
        <v>14.03</v>
      </c>
      <c r="AB32" s="80">
        <v>12.75</v>
      </c>
      <c r="AC32" s="100"/>
      <c r="AD32" s="218">
        <v>620.57000000000005</v>
      </c>
      <c r="AE32" s="197">
        <v>510204211</v>
      </c>
      <c r="AF32" s="197" t="s">
        <v>40</v>
      </c>
    </row>
    <row r="33" spans="1:32" s="13" customFormat="1" ht="20.149999999999999" customHeight="1" x14ac:dyDescent="0.25">
      <c r="A33" s="197" t="s">
        <v>188</v>
      </c>
      <c r="B33" s="197"/>
      <c r="C33" s="197" t="s">
        <v>288</v>
      </c>
      <c r="D33" s="197" t="s">
        <v>265</v>
      </c>
      <c r="E33" s="197">
        <v>21029</v>
      </c>
      <c r="F33" s="197" t="s">
        <v>186</v>
      </c>
      <c r="G33" s="197" t="s">
        <v>29</v>
      </c>
      <c r="H33" s="197">
        <v>46</v>
      </c>
      <c r="I33" s="200">
        <v>44256</v>
      </c>
      <c r="J33" s="62">
        <v>44620</v>
      </c>
      <c r="K33" s="72" t="s">
        <v>189</v>
      </c>
      <c r="L33" s="64">
        <v>26.64</v>
      </c>
      <c r="M33" s="65">
        <v>49.36</v>
      </c>
      <c r="N33" s="65">
        <v>65.540000000000006</v>
      </c>
      <c r="O33" s="65">
        <v>82.4</v>
      </c>
      <c r="P33" s="65">
        <v>89.96</v>
      </c>
      <c r="Q33" s="58">
        <v>2.46</v>
      </c>
      <c r="R33" s="58">
        <v>74.83</v>
      </c>
      <c r="S33" s="219">
        <v>0.88</v>
      </c>
      <c r="T33" s="219">
        <v>26.77</v>
      </c>
      <c r="U33" s="219">
        <v>3.08</v>
      </c>
      <c r="V33" s="219">
        <v>93.69</v>
      </c>
      <c r="W33" s="65">
        <v>24.05</v>
      </c>
      <c r="X33" s="65">
        <v>731.6</v>
      </c>
      <c r="Y33" s="65">
        <v>25.05</v>
      </c>
      <c r="Z33" s="201">
        <v>762.02</v>
      </c>
      <c r="AA33" s="65">
        <v>13.4</v>
      </c>
      <c r="AB33" s="65">
        <v>11.65</v>
      </c>
      <c r="AC33" s="249">
        <v>17.510000000000002</v>
      </c>
      <c r="AD33" s="73">
        <v>532.65</v>
      </c>
      <c r="AE33" s="198">
        <v>510201398</v>
      </c>
      <c r="AF33" s="197" t="s">
        <v>42</v>
      </c>
    </row>
    <row r="34" spans="1:32" s="13" customFormat="1" ht="20.149999999999999" customHeight="1" x14ac:dyDescent="0.25">
      <c r="A34" s="197" t="s">
        <v>188</v>
      </c>
      <c r="B34" s="197"/>
      <c r="C34" s="197" t="s">
        <v>382</v>
      </c>
      <c r="D34" s="197" t="s">
        <v>251</v>
      </c>
      <c r="E34" s="197">
        <v>21031</v>
      </c>
      <c r="F34" s="197" t="s">
        <v>186</v>
      </c>
      <c r="G34" s="197" t="s">
        <v>227</v>
      </c>
      <c r="H34" s="197">
        <v>54</v>
      </c>
      <c r="I34" s="200">
        <v>44136</v>
      </c>
      <c r="J34" s="62">
        <v>44500</v>
      </c>
      <c r="K34" s="199" t="s">
        <v>189</v>
      </c>
      <c r="L34" s="64">
        <v>25.16</v>
      </c>
      <c r="M34" s="65">
        <v>51.66</v>
      </c>
      <c r="N34" s="65">
        <v>67.84</v>
      </c>
      <c r="O34" s="65">
        <v>84.7</v>
      </c>
      <c r="P34" s="65">
        <v>92.26</v>
      </c>
      <c r="Q34" s="58">
        <v>2.46</v>
      </c>
      <c r="R34" s="58">
        <v>74.83</v>
      </c>
      <c r="S34" s="58">
        <v>0.88</v>
      </c>
      <c r="T34" s="58">
        <v>26.77</v>
      </c>
      <c r="U34" s="219">
        <v>0.88</v>
      </c>
      <c r="V34" s="219">
        <v>26.77</v>
      </c>
      <c r="W34" s="65">
        <v>26.35</v>
      </c>
      <c r="X34" s="65">
        <v>801.57</v>
      </c>
      <c r="Y34" s="65">
        <v>28.49</v>
      </c>
      <c r="Z34" s="201">
        <v>866.67</v>
      </c>
      <c r="AA34" s="65">
        <v>15.24</v>
      </c>
      <c r="AB34" s="65">
        <v>13.25</v>
      </c>
      <c r="AC34" s="94">
        <v>12.08</v>
      </c>
      <c r="AD34" s="69">
        <v>367.47</v>
      </c>
      <c r="AE34" s="197">
        <v>510200444</v>
      </c>
      <c r="AF34" s="197" t="s">
        <v>42</v>
      </c>
    </row>
    <row r="35" spans="1:32" s="13" customFormat="1" ht="20.149999999999999" customHeight="1" x14ac:dyDescent="0.25">
      <c r="A35" s="197" t="s">
        <v>188</v>
      </c>
      <c r="B35" s="197"/>
      <c r="C35" s="77" t="s">
        <v>182</v>
      </c>
      <c r="D35" s="77" t="s">
        <v>70</v>
      </c>
      <c r="E35" s="77">
        <v>21033</v>
      </c>
      <c r="F35" s="77" t="s">
        <v>186</v>
      </c>
      <c r="G35" s="77" t="s">
        <v>29</v>
      </c>
      <c r="H35" s="77">
        <v>162</v>
      </c>
      <c r="I35" s="74">
        <v>44197</v>
      </c>
      <c r="J35" s="62">
        <v>44561</v>
      </c>
      <c r="K35" s="75" t="s">
        <v>189</v>
      </c>
      <c r="L35" s="64">
        <v>26.06</v>
      </c>
      <c r="M35" s="82">
        <v>55.01</v>
      </c>
      <c r="N35" s="65">
        <v>71.19</v>
      </c>
      <c r="O35" s="65">
        <v>88.05</v>
      </c>
      <c r="P35" s="65">
        <v>95.61</v>
      </c>
      <c r="Q35" s="219">
        <v>2.46</v>
      </c>
      <c r="R35" s="219">
        <f t="shared" ref="R35" si="13">Q35*30.42</f>
        <v>74.833200000000005</v>
      </c>
      <c r="S35" s="66">
        <v>0.95</v>
      </c>
      <c r="T35" s="66">
        <v>28.9</v>
      </c>
      <c r="U35" s="66">
        <v>2.83</v>
      </c>
      <c r="V35" s="66">
        <v>86.09</v>
      </c>
      <c r="W35" s="65">
        <v>29.7</v>
      </c>
      <c r="X35" s="65">
        <v>903.47</v>
      </c>
      <c r="Y35" s="65">
        <v>28.17</v>
      </c>
      <c r="Z35" s="78">
        <v>856.93</v>
      </c>
      <c r="AA35" s="65">
        <v>15.07</v>
      </c>
      <c r="AB35" s="65">
        <v>13.1</v>
      </c>
      <c r="AC35" s="251">
        <v>15.71</v>
      </c>
      <c r="AD35" s="79">
        <v>477.9</v>
      </c>
      <c r="AE35" s="77">
        <v>510201149</v>
      </c>
      <c r="AF35" s="77" t="s">
        <v>42</v>
      </c>
    </row>
    <row r="36" spans="1:32" s="13" customFormat="1" ht="20.149999999999999" customHeight="1" x14ac:dyDescent="0.25">
      <c r="A36" s="197"/>
      <c r="B36" s="197"/>
      <c r="C36" s="77" t="s">
        <v>183</v>
      </c>
      <c r="D36" s="77" t="s">
        <v>70</v>
      </c>
      <c r="E36" s="77">
        <v>21033</v>
      </c>
      <c r="F36" s="77" t="s">
        <v>186</v>
      </c>
      <c r="G36" s="77" t="s">
        <v>29</v>
      </c>
      <c r="H36" s="77">
        <v>24</v>
      </c>
      <c r="I36" s="74">
        <v>44197</v>
      </c>
      <c r="J36" s="62">
        <v>44561</v>
      </c>
      <c r="K36" s="75"/>
      <c r="L36" s="64">
        <v>39.07</v>
      </c>
      <c r="M36" s="82">
        <v>68.02</v>
      </c>
      <c r="N36" s="65">
        <v>84.2</v>
      </c>
      <c r="O36" s="65">
        <v>101.06</v>
      </c>
      <c r="P36" s="65">
        <v>108.62</v>
      </c>
      <c r="Q36" s="58">
        <v>2.46</v>
      </c>
      <c r="R36" s="58">
        <v>74.83</v>
      </c>
      <c r="S36" s="66">
        <v>0.95</v>
      </c>
      <c r="T36" s="66">
        <v>28.9</v>
      </c>
      <c r="U36" s="66">
        <v>2.83</v>
      </c>
      <c r="V36" s="66">
        <v>86.09</v>
      </c>
      <c r="W36" s="65">
        <v>42.71</v>
      </c>
      <c r="X36" s="65">
        <v>1299.24</v>
      </c>
      <c r="Y36" s="65">
        <v>28.17</v>
      </c>
      <c r="Z36" s="78">
        <v>856.93</v>
      </c>
      <c r="AA36" s="65">
        <v>15.07</v>
      </c>
      <c r="AB36" s="65">
        <v>13.1</v>
      </c>
      <c r="AC36" s="251"/>
      <c r="AD36" s="79">
        <v>335.53</v>
      </c>
      <c r="AE36" s="77">
        <v>510201149</v>
      </c>
      <c r="AF36" s="77" t="s">
        <v>42</v>
      </c>
    </row>
    <row r="37" spans="1:32" s="13" customFormat="1" ht="20.149999999999999" customHeight="1" x14ac:dyDescent="0.25">
      <c r="A37" s="197"/>
      <c r="B37" s="197"/>
      <c r="C37" s="197" t="s">
        <v>33</v>
      </c>
      <c r="D37" s="197" t="s">
        <v>34</v>
      </c>
      <c r="E37" s="197">
        <v>21035</v>
      </c>
      <c r="F37" s="197" t="s">
        <v>186</v>
      </c>
      <c r="G37" s="197" t="s">
        <v>193</v>
      </c>
      <c r="H37" s="198">
        <v>104</v>
      </c>
      <c r="I37" s="200">
        <v>44440</v>
      </c>
      <c r="J37" s="62">
        <v>44620</v>
      </c>
      <c r="K37" s="72" t="s">
        <v>189</v>
      </c>
      <c r="L37" s="64">
        <v>25.98</v>
      </c>
      <c r="M37" s="65">
        <v>53.85</v>
      </c>
      <c r="N37" s="65">
        <v>70.03</v>
      </c>
      <c r="O37" s="65">
        <v>86.89</v>
      </c>
      <c r="P37" s="65">
        <v>94.45</v>
      </c>
      <c r="Q37" s="58">
        <v>2.46</v>
      </c>
      <c r="R37" s="58">
        <v>74.83</v>
      </c>
      <c r="S37" s="219">
        <v>0.8</v>
      </c>
      <c r="T37" s="219">
        <v>24.34</v>
      </c>
      <c r="U37" s="219">
        <v>2.59</v>
      </c>
      <c r="V37" s="219">
        <v>78.790000000000006</v>
      </c>
      <c r="W37" s="65">
        <v>28.54</v>
      </c>
      <c r="X37" s="65">
        <v>868.19</v>
      </c>
      <c r="Y37" s="65">
        <v>29</v>
      </c>
      <c r="Z37" s="201">
        <v>882.18</v>
      </c>
      <c r="AA37" s="65">
        <v>15.52</v>
      </c>
      <c r="AB37" s="65">
        <v>13.49</v>
      </c>
      <c r="AC37" s="249"/>
      <c r="AD37" s="73">
        <v>612.35</v>
      </c>
      <c r="AE37" s="198">
        <v>510203312</v>
      </c>
      <c r="AF37" s="197" t="s">
        <v>42</v>
      </c>
    </row>
    <row r="38" spans="1:32" s="13" customFormat="1" ht="20.149999999999999" customHeight="1" x14ac:dyDescent="0.25">
      <c r="A38" s="197"/>
      <c r="B38" s="197"/>
      <c r="C38" s="197" t="s">
        <v>223</v>
      </c>
      <c r="D38" s="197" t="s">
        <v>34</v>
      </c>
      <c r="E38" s="197">
        <v>21035</v>
      </c>
      <c r="F38" s="197" t="s">
        <v>186</v>
      </c>
      <c r="G38" s="197" t="s">
        <v>193</v>
      </c>
      <c r="H38" s="198">
        <v>24</v>
      </c>
      <c r="I38" s="200">
        <v>44440</v>
      </c>
      <c r="J38" s="62">
        <v>44620</v>
      </c>
      <c r="K38" s="72"/>
      <c r="L38" s="64">
        <v>36.47</v>
      </c>
      <c r="M38" s="65">
        <v>64.34</v>
      </c>
      <c r="N38" s="65">
        <v>80.52</v>
      </c>
      <c r="O38" s="65">
        <v>97.38</v>
      </c>
      <c r="P38" s="65">
        <v>104.94</v>
      </c>
      <c r="Q38" s="219">
        <v>2.46</v>
      </c>
      <c r="R38" s="219">
        <f t="shared" ref="R38" si="14">Q38*30.42</f>
        <v>74.833200000000005</v>
      </c>
      <c r="S38" s="219">
        <v>0.8</v>
      </c>
      <c r="T38" s="219">
        <v>24.34</v>
      </c>
      <c r="U38" s="219">
        <v>2.59</v>
      </c>
      <c r="V38" s="219">
        <v>78.790000000000006</v>
      </c>
      <c r="W38" s="65">
        <v>39.03</v>
      </c>
      <c r="X38" s="65">
        <v>1187.29</v>
      </c>
      <c r="Y38" s="65">
        <v>29</v>
      </c>
      <c r="Z38" s="201">
        <v>882.18</v>
      </c>
      <c r="AA38" s="65">
        <v>15.52</v>
      </c>
      <c r="AB38" s="65">
        <v>13.49</v>
      </c>
      <c r="AC38" s="249"/>
      <c r="AD38" s="73">
        <v>612.35</v>
      </c>
      <c r="AE38" s="198">
        <v>510204448</v>
      </c>
      <c r="AF38" s="197" t="s">
        <v>42</v>
      </c>
    </row>
    <row r="39" spans="1:32" s="13" customFormat="1" ht="20.149999999999999" customHeight="1" x14ac:dyDescent="0.25">
      <c r="A39" s="197"/>
      <c r="B39" s="197"/>
      <c r="C39" s="220" t="s">
        <v>536</v>
      </c>
      <c r="D39" s="220" t="s">
        <v>537</v>
      </c>
      <c r="E39" s="220">
        <v>21073</v>
      </c>
      <c r="F39" s="220" t="s">
        <v>186</v>
      </c>
      <c r="G39" s="220"/>
      <c r="H39" s="220">
        <v>98</v>
      </c>
      <c r="I39" s="83">
        <v>44197</v>
      </c>
      <c r="J39" s="84">
        <v>44530</v>
      </c>
      <c r="K39" s="85" t="s">
        <v>189</v>
      </c>
      <c r="L39" s="86">
        <v>24.17</v>
      </c>
      <c r="M39" s="87">
        <v>45.37</v>
      </c>
      <c r="N39" s="87">
        <v>61.55</v>
      </c>
      <c r="O39" s="87">
        <v>78.41</v>
      </c>
      <c r="P39" s="87">
        <v>85.97</v>
      </c>
      <c r="Q39" s="58">
        <v>2.46</v>
      </c>
      <c r="R39" s="58">
        <v>74.83</v>
      </c>
      <c r="S39" s="58">
        <v>0.55000000000000004</v>
      </c>
      <c r="T39" s="58">
        <v>16.73</v>
      </c>
      <c r="U39" s="88">
        <v>1.69</v>
      </c>
      <c r="V39" s="88">
        <f>ROUND(U39*30.42,2)</f>
        <v>51.41</v>
      </c>
      <c r="W39" s="87">
        <v>20.059999999999999</v>
      </c>
      <c r="X39" s="87">
        <v>610.23</v>
      </c>
      <c r="Y39" s="87">
        <v>25.24</v>
      </c>
      <c r="Z39" s="89">
        <v>767.8</v>
      </c>
      <c r="AA39" s="87">
        <v>13.5</v>
      </c>
      <c r="AB39" s="87">
        <v>11.74</v>
      </c>
      <c r="AC39" s="94">
        <v>20.58</v>
      </c>
      <c r="AD39" s="69">
        <v>626.04</v>
      </c>
      <c r="AE39" s="197">
        <v>510204745</v>
      </c>
      <c r="AF39" s="197" t="s">
        <v>41</v>
      </c>
    </row>
    <row r="40" spans="1:32" s="13" customFormat="1" ht="20.149999999999999" customHeight="1" x14ac:dyDescent="0.25">
      <c r="A40" s="197" t="s">
        <v>188</v>
      </c>
      <c r="B40" s="197"/>
      <c r="C40" s="197" t="s">
        <v>252</v>
      </c>
      <c r="D40" s="197" t="s">
        <v>67</v>
      </c>
      <c r="E40" s="197">
        <v>21073</v>
      </c>
      <c r="F40" s="197" t="s">
        <v>186</v>
      </c>
      <c r="G40" s="197" t="s">
        <v>308</v>
      </c>
      <c r="H40" s="197">
        <v>130</v>
      </c>
      <c r="I40" s="200">
        <v>44197</v>
      </c>
      <c r="J40" s="62">
        <v>44561</v>
      </c>
      <c r="K40" s="199" t="s">
        <v>189</v>
      </c>
      <c r="L40" s="64">
        <v>25.11</v>
      </c>
      <c r="M40" s="65">
        <v>49.68</v>
      </c>
      <c r="N40" s="65">
        <v>65.86</v>
      </c>
      <c r="O40" s="65">
        <v>82.72</v>
      </c>
      <c r="P40" s="65">
        <v>90.28</v>
      </c>
      <c r="Q40" s="58">
        <v>2.46</v>
      </c>
      <c r="R40" s="58">
        <v>74.83</v>
      </c>
      <c r="S40" s="58">
        <v>0.77</v>
      </c>
      <c r="T40" s="58">
        <v>23.42</v>
      </c>
      <c r="U40" s="219">
        <v>2.39</v>
      </c>
      <c r="V40" s="219">
        <v>72.7</v>
      </c>
      <c r="W40" s="65">
        <v>24.37</v>
      </c>
      <c r="X40" s="65">
        <v>619.96</v>
      </c>
      <c r="Y40" s="65">
        <v>26.98</v>
      </c>
      <c r="Z40" s="201">
        <v>820.73</v>
      </c>
      <c r="AA40" s="65">
        <v>14.43</v>
      </c>
      <c r="AB40" s="65">
        <v>12.55</v>
      </c>
      <c r="AC40" s="249"/>
      <c r="AD40" s="73">
        <v>438.96</v>
      </c>
      <c r="AE40" s="198">
        <v>510200741</v>
      </c>
      <c r="AF40" s="197" t="s">
        <v>42</v>
      </c>
    </row>
    <row r="41" spans="1:32" s="13" customFormat="1" ht="20.149999999999999" customHeight="1" x14ac:dyDescent="0.25">
      <c r="A41" s="197"/>
      <c r="B41" s="197"/>
      <c r="C41" s="197" t="s">
        <v>547</v>
      </c>
      <c r="D41" s="197" t="s">
        <v>285</v>
      </c>
      <c r="E41" s="197">
        <v>21073</v>
      </c>
      <c r="F41" s="197" t="s">
        <v>186</v>
      </c>
      <c r="G41" s="197" t="s">
        <v>29</v>
      </c>
      <c r="H41" s="198">
        <v>168</v>
      </c>
      <c r="I41" s="200">
        <v>44256</v>
      </c>
      <c r="J41" s="62">
        <v>44620</v>
      </c>
      <c r="K41" s="72" t="s">
        <v>189</v>
      </c>
      <c r="L41" s="64">
        <v>21.82</v>
      </c>
      <c r="M41" s="65">
        <v>46.03</v>
      </c>
      <c r="N41" s="65">
        <v>62.21</v>
      </c>
      <c r="O41" s="65">
        <v>79.069999999999993</v>
      </c>
      <c r="P41" s="65">
        <v>86.63</v>
      </c>
      <c r="Q41" s="219">
        <v>2.46</v>
      </c>
      <c r="R41" s="219">
        <f t="shared" ref="R41" si="15">Q41*30.42</f>
        <v>74.833200000000005</v>
      </c>
      <c r="S41" s="219">
        <v>0.78</v>
      </c>
      <c r="T41" s="219">
        <v>23.73</v>
      </c>
      <c r="U41" s="219">
        <v>2.12</v>
      </c>
      <c r="V41" s="219">
        <v>64.489999999999995</v>
      </c>
      <c r="W41" s="65">
        <v>20.72</v>
      </c>
      <c r="X41" s="65">
        <v>630.29999999999995</v>
      </c>
      <c r="Y41" s="65">
        <v>21.75</v>
      </c>
      <c r="Z41" s="67">
        <v>661.64</v>
      </c>
      <c r="AA41" s="65">
        <v>11.43</v>
      </c>
      <c r="AB41" s="65">
        <v>10.32</v>
      </c>
      <c r="AC41" s="249"/>
      <c r="AD41" s="73">
        <v>625.44000000000005</v>
      </c>
      <c r="AE41" s="198">
        <v>510204870</v>
      </c>
      <c r="AF41" s="197" t="s">
        <v>42</v>
      </c>
    </row>
    <row r="42" spans="1:32" s="13" customFormat="1" ht="20.149999999999999" customHeight="1" x14ac:dyDescent="0.25">
      <c r="A42" s="197" t="s">
        <v>188</v>
      </c>
      <c r="B42" s="197"/>
      <c r="C42" s="77" t="s">
        <v>168</v>
      </c>
      <c r="D42" s="77" t="s">
        <v>68</v>
      </c>
      <c r="E42" s="77">
        <v>21075</v>
      </c>
      <c r="F42" s="77" t="s">
        <v>186</v>
      </c>
      <c r="G42" s="77" t="s">
        <v>29</v>
      </c>
      <c r="H42" s="77">
        <v>251</v>
      </c>
      <c r="I42" s="74">
        <v>44197</v>
      </c>
      <c r="J42" s="62">
        <v>44561</v>
      </c>
      <c r="K42" s="75" t="s">
        <v>189</v>
      </c>
      <c r="L42" s="64">
        <v>26.47</v>
      </c>
      <c r="M42" s="65">
        <v>57.11</v>
      </c>
      <c r="N42" s="65">
        <v>73.290000000000006</v>
      </c>
      <c r="O42" s="65">
        <v>90.15</v>
      </c>
      <c r="P42" s="65">
        <v>97.71</v>
      </c>
      <c r="Q42" s="58">
        <v>2.46</v>
      </c>
      <c r="R42" s="58">
        <v>74.83</v>
      </c>
      <c r="S42" s="66">
        <v>0.88</v>
      </c>
      <c r="T42" s="66">
        <v>26.77</v>
      </c>
      <c r="U42" s="66">
        <v>2.68</v>
      </c>
      <c r="V42" s="66">
        <v>81.53</v>
      </c>
      <c r="W42" s="65">
        <v>31.8</v>
      </c>
      <c r="X42" s="65">
        <v>967.36</v>
      </c>
      <c r="Y42" s="65">
        <v>28.62</v>
      </c>
      <c r="Z42" s="78">
        <v>870.62</v>
      </c>
      <c r="AA42" s="65">
        <v>15.31</v>
      </c>
      <c r="AB42" s="65">
        <v>13.31</v>
      </c>
      <c r="AC42" s="251" t="s">
        <v>595</v>
      </c>
      <c r="AD42" s="79" t="s">
        <v>596</v>
      </c>
      <c r="AE42" s="77">
        <v>510201775</v>
      </c>
      <c r="AF42" s="77" t="s">
        <v>42</v>
      </c>
    </row>
    <row r="43" spans="1:32" s="13" customFormat="1" ht="20.149999999999999" customHeight="1" x14ac:dyDescent="0.25">
      <c r="A43" s="197"/>
      <c r="B43" s="197"/>
      <c r="C43" s="77" t="s">
        <v>343</v>
      </c>
      <c r="D43" s="77" t="s">
        <v>68</v>
      </c>
      <c r="E43" s="77">
        <v>21075</v>
      </c>
      <c r="F43" s="77" t="s">
        <v>186</v>
      </c>
      <c r="G43" s="77" t="s">
        <v>29</v>
      </c>
      <c r="H43" s="77">
        <v>27</v>
      </c>
      <c r="I43" s="74">
        <v>44197</v>
      </c>
      <c r="J43" s="62">
        <v>44561</v>
      </c>
      <c r="K43" s="75"/>
      <c r="L43" s="64">
        <v>40.159999999999997</v>
      </c>
      <c r="M43" s="65">
        <v>70.8</v>
      </c>
      <c r="N43" s="65">
        <v>86.98</v>
      </c>
      <c r="O43" s="65">
        <v>103.84</v>
      </c>
      <c r="P43" s="65">
        <v>111.4</v>
      </c>
      <c r="Q43" s="58">
        <v>2.46</v>
      </c>
      <c r="R43" s="58">
        <v>74.83</v>
      </c>
      <c r="S43" s="66">
        <v>0.88</v>
      </c>
      <c r="T43" s="66">
        <v>26.77</v>
      </c>
      <c r="U43" s="66">
        <v>2.68</v>
      </c>
      <c r="V43" s="66">
        <v>81.53</v>
      </c>
      <c r="W43" s="65">
        <v>45.49</v>
      </c>
      <c r="X43" s="65">
        <v>1383.81</v>
      </c>
      <c r="Y43" s="65">
        <v>28.62</v>
      </c>
      <c r="Z43" s="78">
        <v>870.62</v>
      </c>
      <c r="AA43" s="65">
        <v>15.31</v>
      </c>
      <c r="AB43" s="65">
        <v>13.31</v>
      </c>
      <c r="AC43" s="251"/>
      <c r="AD43" s="79">
        <v>117.42</v>
      </c>
      <c r="AE43" s="77">
        <v>510201775</v>
      </c>
      <c r="AF43" s="77" t="s">
        <v>42</v>
      </c>
    </row>
    <row r="44" spans="1:32" s="13" customFormat="1" ht="20.149999999999999" customHeight="1" x14ac:dyDescent="0.25">
      <c r="A44" s="197" t="s">
        <v>188</v>
      </c>
      <c r="B44" s="197"/>
      <c r="C44" s="197" t="s">
        <v>493</v>
      </c>
      <c r="D44" s="197" t="s">
        <v>312</v>
      </c>
      <c r="E44" s="197">
        <v>21075</v>
      </c>
      <c r="F44" s="197" t="s">
        <v>186</v>
      </c>
      <c r="G44" s="197" t="s">
        <v>193</v>
      </c>
      <c r="H44" s="197">
        <v>68</v>
      </c>
      <c r="I44" s="61">
        <v>44197</v>
      </c>
      <c r="J44" s="62">
        <v>44255</v>
      </c>
      <c r="K44" s="63" t="s">
        <v>189</v>
      </c>
      <c r="L44" s="64">
        <v>25.47</v>
      </c>
      <c r="M44" s="70">
        <v>49.41</v>
      </c>
      <c r="N44" s="70">
        <v>65.59</v>
      </c>
      <c r="O44" s="70">
        <v>82.45</v>
      </c>
      <c r="P44" s="65">
        <v>90.01</v>
      </c>
      <c r="Q44" s="219">
        <v>2.46</v>
      </c>
      <c r="R44" s="219">
        <f t="shared" ref="R44" si="16">Q44*30.42</f>
        <v>74.833200000000005</v>
      </c>
      <c r="S44" s="58">
        <v>0.73</v>
      </c>
      <c r="T44" s="58">
        <v>22.21</v>
      </c>
      <c r="U44" s="66">
        <v>2.2799999999999998</v>
      </c>
      <c r="V44" s="66">
        <v>69.36</v>
      </c>
      <c r="W44" s="65">
        <v>24.1</v>
      </c>
      <c r="X44" s="65">
        <v>733.12</v>
      </c>
      <c r="Y44" s="65">
        <v>26.6</v>
      </c>
      <c r="Z44" s="58">
        <v>809.17</v>
      </c>
      <c r="AA44" s="70">
        <v>14.21</v>
      </c>
      <c r="AB44" s="70">
        <v>12.39</v>
      </c>
      <c r="AC44" s="92"/>
      <c r="AD44" s="69" t="s">
        <v>354</v>
      </c>
      <c r="AE44" s="197">
        <v>510201764</v>
      </c>
      <c r="AF44" s="197" t="s">
        <v>42</v>
      </c>
    </row>
    <row r="45" spans="1:32" s="13" customFormat="1" ht="20.149999999999999" customHeight="1" x14ac:dyDescent="0.25">
      <c r="A45" s="197"/>
      <c r="B45" s="197"/>
      <c r="C45" s="197" t="s">
        <v>494</v>
      </c>
      <c r="D45" s="197" t="s">
        <v>312</v>
      </c>
      <c r="E45" s="197">
        <v>21075</v>
      </c>
      <c r="F45" s="197" t="s">
        <v>186</v>
      </c>
      <c r="G45" s="197" t="s">
        <v>193</v>
      </c>
      <c r="H45" s="197">
        <v>11</v>
      </c>
      <c r="I45" s="74">
        <v>44197</v>
      </c>
      <c r="J45" s="62">
        <v>44255</v>
      </c>
      <c r="K45" s="63"/>
      <c r="L45" s="64">
        <v>34.97</v>
      </c>
      <c r="M45" s="70">
        <v>58.91</v>
      </c>
      <c r="N45" s="70">
        <v>75.09</v>
      </c>
      <c r="O45" s="70">
        <v>91.95</v>
      </c>
      <c r="P45" s="65">
        <v>99.51</v>
      </c>
      <c r="Q45" s="58">
        <v>2.46</v>
      </c>
      <c r="R45" s="58">
        <v>74.83</v>
      </c>
      <c r="S45" s="58">
        <v>0.73</v>
      </c>
      <c r="T45" s="58">
        <v>22.21</v>
      </c>
      <c r="U45" s="66">
        <v>2.2799999999999998</v>
      </c>
      <c r="V45" s="66">
        <v>69.36</v>
      </c>
      <c r="W45" s="65">
        <v>33.6</v>
      </c>
      <c r="X45" s="65">
        <v>1022.11</v>
      </c>
      <c r="Y45" s="65">
        <v>26.6</v>
      </c>
      <c r="Z45" s="58">
        <v>809.17</v>
      </c>
      <c r="AA45" s="70">
        <v>14.21</v>
      </c>
      <c r="AB45" s="70">
        <v>12.39</v>
      </c>
      <c r="AC45" s="92"/>
      <c r="AD45" s="69" t="s">
        <v>354</v>
      </c>
      <c r="AE45" s="197">
        <v>510204493</v>
      </c>
      <c r="AF45" s="197" t="s">
        <v>42</v>
      </c>
    </row>
    <row r="46" spans="1:32" s="13" customFormat="1" ht="20.149999999999999" customHeight="1" x14ac:dyDescent="0.25">
      <c r="A46" s="197"/>
      <c r="B46" s="197"/>
      <c r="C46" s="197" t="s">
        <v>495</v>
      </c>
      <c r="D46" s="197" t="s">
        <v>312</v>
      </c>
      <c r="E46" s="197">
        <v>21075</v>
      </c>
      <c r="F46" s="197" t="s">
        <v>186</v>
      </c>
      <c r="G46" s="197" t="s">
        <v>193</v>
      </c>
      <c r="H46" s="197">
        <v>11</v>
      </c>
      <c r="I46" s="61">
        <v>44197</v>
      </c>
      <c r="J46" s="62">
        <v>44255</v>
      </c>
      <c r="K46" s="63"/>
      <c r="L46" s="64">
        <v>34.97</v>
      </c>
      <c r="M46" s="70">
        <v>58.91</v>
      </c>
      <c r="N46" s="70">
        <v>75.09</v>
      </c>
      <c r="O46" s="70">
        <v>91.95</v>
      </c>
      <c r="P46" s="65">
        <v>99.51</v>
      </c>
      <c r="Q46" s="58">
        <v>2.46</v>
      </c>
      <c r="R46" s="58">
        <v>74.83</v>
      </c>
      <c r="S46" s="58">
        <v>0.73</v>
      </c>
      <c r="T46" s="58">
        <v>22.21</v>
      </c>
      <c r="U46" s="66">
        <v>2.2799999999999998</v>
      </c>
      <c r="V46" s="66">
        <v>69.36</v>
      </c>
      <c r="W46" s="65">
        <v>33.6</v>
      </c>
      <c r="X46" s="65">
        <v>1022.11</v>
      </c>
      <c r="Y46" s="65">
        <v>26.6</v>
      </c>
      <c r="Z46" s="58">
        <v>809.17</v>
      </c>
      <c r="AA46" s="70">
        <v>14.21</v>
      </c>
      <c r="AB46" s="70">
        <v>12.39</v>
      </c>
      <c r="AC46" s="92"/>
      <c r="AD46" s="69" t="s">
        <v>354</v>
      </c>
      <c r="AE46" s="197">
        <v>510204493</v>
      </c>
      <c r="AF46" s="197" t="s">
        <v>42</v>
      </c>
    </row>
    <row r="47" spans="1:32" s="13" customFormat="1" ht="20.149999999999999" customHeight="1" x14ac:dyDescent="0.25">
      <c r="A47" s="197"/>
      <c r="B47" s="197"/>
      <c r="C47" s="220" t="s">
        <v>232</v>
      </c>
      <c r="D47" s="220" t="s">
        <v>233</v>
      </c>
      <c r="E47" s="220">
        <v>21075</v>
      </c>
      <c r="F47" s="221" t="s">
        <v>186</v>
      </c>
      <c r="G47" s="221" t="s">
        <v>29</v>
      </c>
      <c r="H47" s="221">
        <v>117</v>
      </c>
      <c r="I47" s="204">
        <v>44348</v>
      </c>
      <c r="J47" s="84">
        <v>44712</v>
      </c>
      <c r="K47" s="222" t="s">
        <v>189</v>
      </c>
      <c r="L47" s="86">
        <v>24.72</v>
      </c>
      <c r="M47" s="70">
        <v>49.63</v>
      </c>
      <c r="N47" s="70">
        <v>65.81</v>
      </c>
      <c r="O47" s="70">
        <v>82.67</v>
      </c>
      <c r="P47" s="87">
        <v>90.23</v>
      </c>
      <c r="Q47" s="219">
        <v>2.46</v>
      </c>
      <c r="R47" s="219">
        <f t="shared" ref="R47" si="17">Q47*30.42</f>
        <v>74.833200000000005</v>
      </c>
      <c r="S47" s="219">
        <v>0.67</v>
      </c>
      <c r="T47" s="219">
        <v>20.38</v>
      </c>
      <c r="U47" s="219">
        <v>1.73</v>
      </c>
      <c r="V47" s="219">
        <v>52.63</v>
      </c>
      <c r="W47" s="87">
        <v>24.32</v>
      </c>
      <c r="X47" s="87">
        <v>739.81</v>
      </c>
      <c r="Y47" s="87">
        <v>25.62</v>
      </c>
      <c r="Z47" s="58">
        <v>779.36</v>
      </c>
      <c r="AA47" s="70">
        <v>13.71</v>
      </c>
      <c r="AB47" s="70">
        <v>11.91</v>
      </c>
      <c r="AC47" s="252"/>
      <c r="AD47" s="218" t="s">
        <v>234</v>
      </c>
      <c r="AE47" s="220">
        <v>510203027</v>
      </c>
      <c r="AF47" s="220" t="s">
        <v>42</v>
      </c>
    </row>
    <row r="48" spans="1:32" s="13" customFormat="1" ht="20.149999999999999" customHeight="1" x14ac:dyDescent="0.25">
      <c r="A48" s="197"/>
      <c r="B48" s="197"/>
      <c r="C48" s="220" t="s">
        <v>256</v>
      </c>
      <c r="D48" s="220" t="s">
        <v>233</v>
      </c>
      <c r="E48" s="220">
        <v>21075</v>
      </c>
      <c r="F48" s="221" t="s">
        <v>186</v>
      </c>
      <c r="G48" s="221" t="s">
        <v>29</v>
      </c>
      <c r="H48" s="221">
        <v>34</v>
      </c>
      <c r="I48" s="204">
        <v>44348</v>
      </c>
      <c r="J48" s="84">
        <v>44712</v>
      </c>
      <c r="K48" s="222"/>
      <c r="L48" s="86">
        <v>36.93</v>
      </c>
      <c r="M48" s="70">
        <v>61.84</v>
      </c>
      <c r="N48" s="70">
        <v>78.02</v>
      </c>
      <c r="O48" s="70">
        <v>94.88</v>
      </c>
      <c r="P48" s="70">
        <v>102.44</v>
      </c>
      <c r="Q48" s="58">
        <v>2.46</v>
      </c>
      <c r="R48" s="58">
        <v>74.83</v>
      </c>
      <c r="S48" s="219">
        <v>0.67</v>
      </c>
      <c r="T48" s="219">
        <v>20.38</v>
      </c>
      <c r="U48" s="219">
        <v>1.73</v>
      </c>
      <c r="V48" s="219">
        <v>52.63</v>
      </c>
      <c r="W48" s="70">
        <v>36.53</v>
      </c>
      <c r="X48" s="70">
        <v>1111.24</v>
      </c>
      <c r="Y48" s="87">
        <v>25.62</v>
      </c>
      <c r="Z48" s="58">
        <v>779.36</v>
      </c>
      <c r="AA48" s="70">
        <v>13.71</v>
      </c>
      <c r="AB48" s="70">
        <v>11.91</v>
      </c>
      <c r="AC48" s="252"/>
      <c r="AD48" s="218"/>
      <c r="AE48" s="220">
        <v>510205007</v>
      </c>
      <c r="AF48" s="220" t="s">
        <v>42</v>
      </c>
    </row>
    <row r="49" spans="1:32" s="13" customFormat="1" ht="20.149999999999999" customHeight="1" x14ac:dyDescent="0.25">
      <c r="A49" s="197" t="s">
        <v>188</v>
      </c>
      <c r="B49" s="197"/>
      <c r="C49" s="220" t="s">
        <v>529</v>
      </c>
      <c r="D49" s="220" t="s">
        <v>530</v>
      </c>
      <c r="E49" s="220">
        <v>21077</v>
      </c>
      <c r="F49" s="220" t="s">
        <v>186</v>
      </c>
      <c r="G49" s="220" t="s">
        <v>29</v>
      </c>
      <c r="H49" s="221">
        <v>120</v>
      </c>
      <c r="I49" s="204">
        <v>44440</v>
      </c>
      <c r="J49" s="84">
        <v>44804</v>
      </c>
      <c r="K49" s="222" t="s">
        <v>189</v>
      </c>
      <c r="L49" s="86">
        <v>24.94</v>
      </c>
      <c r="M49" s="70">
        <v>50.2</v>
      </c>
      <c r="N49" s="70">
        <v>66.38</v>
      </c>
      <c r="O49" s="70">
        <v>83.24</v>
      </c>
      <c r="P49" s="70">
        <v>90.8</v>
      </c>
      <c r="Q49" s="219">
        <v>2.46</v>
      </c>
      <c r="R49" s="219">
        <v>74.83</v>
      </c>
      <c r="S49" s="219">
        <v>0.82</v>
      </c>
      <c r="T49" s="219">
        <v>24.94</v>
      </c>
      <c r="U49" s="219"/>
      <c r="V49" s="219"/>
      <c r="W49" s="70">
        <v>24.89</v>
      </c>
      <c r="X49" s="70">
        <v>757.15</v>
      </c>
      <c r="Y49" s="87">
        <v>26.97</v>
      </c>
      <c r="Z49" s="219">
        <v>820.43</v>
      </c>
      <c r="AA49" s="70">
        <v>13.84</v>
      </c>
      <c r="AB49" s="70">
        <v>13.13</v>
      </c>
      <c r="AC49" s="252">
        <v>20.93</v>
      </c>
      <c r="AD49" s="218">
        <v>636.69000000000005</v>
      </c>
      <c r="AE49" s="220">
        <v>510204723</v>
      </c>
      <c r="AF49" s="220" t="s">
        <v>42</v>
      </c>
    </row>
    <row r="50" spans="1:32" s="13" customFormat="1" ht="20.149999999999999" customHeight="1" x14ac:dyDescent="0.25">
      <c r="A50" s="197" t="s">
        <v>188</v>
      </c>
      <c r="B50" s="197"/>
      <c r="C50" s="197" t="s">
        <v>314</v>
      </c>
      <c r="D50" s="197" t="s">
        <v>315</v>
      </c>
      <c r="E50" s="197">
        <v>21077</v>
      </c>
      <c r="F50" s="197" t="s">
        <v>186</v>
      </c>
      <c r="G50" s="197" t="s">
        <v>29</v>
      </c>
      <c r="H50" s="197">
        <v>204</v>
      </c>
      <c r="I50" s="200">
        <v>44197</v>
      </c>
      <c r="J50" s="62">
        <v>44561</v>
      </c>
      <c r="K50" s="199" t="s">
        <v>189</v>
      </c>
      <c r="L50" s="64">
        <v>23.35</v>
      </c>
      <c r="M50" s="65">
        <v>47.42</v>
      </c>
      <c r="N50" s="65">
        <v>63.6</v>
      </c>
      <c r="O50" s="65">
        <v>80.459999999999994</v>
      </c>
      <c r="P50" s="65">
        <v>88.02</v>
      </c>
      <c r="Q50" s="219">
        <v>2.46</v>
      </c>
      <c r="R50" s="219">
        <f t="shared" ref="R50" si="18">Q50*30.42</f>
        <v>74.833200000000005</v>
      </c>
      <c r="S50" s="219"/>
      <c r="T50" s="219">
        <f t="shared" ref="T50:T51" si="19">S50*30.42</f>
        <v>0</v>
      </c>
      <c r="U50" s="219">
        <v>2.4500000000000002</v>
      </c>
      <c r="V50" s="219">
        <f t="shared" ref="V50:V51" si="20">U50*30.42</f>
        <v>74.529000000000011</v>
      </c>
      <c r="W50" s="65">
        <v>22.11</v>
      </c>
      <c r="X50" s="70">
        <f t="shared" ref="X50:X51" si="21">W50*30.42</f>
        <v>672.58620000000008</v>
      </c>
      <c r="Y50" s="65">
        <v>26.32</v>
      </c>
      <c r="Z50" s="219">
        <f t="shared" ref="Z50:Z51" si="22">Y50*30.42</f>
        <v>800.65440000000001</v>
      </c>
      <c r="AA50" s="65">
        <v>14.08</v>
      </c>
      <c r="AB50" s="65">
        <v>12.24</v>
      </c>
      <c r="AC50" s="94"/>
      <c r="AD50" s="69">
        <v>309.37</v>
      </c>
      <c r="AE50" s="197">
        <v>510200466</v>
      </c>
      <c r="AF50" s="197" t="s">
        <v>42</v>
      </c>
    </row>
    <row r="51" spans="1:32" s="13" customFormat="1" ht="20.149999999999999" customHeight="1" x14ac:dyDescent="0.25">
      <c r="A51" s="197" t="s">
        <v>188</v>
      </c>
      <c r="B51" s="197"/>
      <c r="C51" s="198" t="s">
        <v>314</v>
      </c>
      <c r="D51" s="198" t="s">
        <v>315</v>
      </c>
      <c r="E51" s="198">
        <v>21077</v>
      </c>
      <c r="F51" s="198" t="s">
        <v>186</v>
      </c>
      <c r="G51" s="198" t="s">
        <v>29</v>
      </c>
      <c r="H51" s="198">
        <v>204</v>
      </c>
      <c r="I51" s="200">
        <v>44562</v>
      </c>
      <c r="J51" s="62">
        <v>44926</v>
      </c>
      <c r="K51" s="199" t="s">
        <v>189</v>
      </c>
      <c r="L51" s="64">
        <v>24.02</v>
      </c>
      <c r="M51" s="65">
        <v>49.4</v>
      </c>
      <c r="N51" s="65">
        <v>65.58</v>
      </c>
      <c r="O51" s="65">
        <v>82.44</v>
      </c>
      <c r="P51" s="65">
        <v>90</v>
      </c>
      <c r="Q51" s="58">
        <v>2.46</v>
      </c>
      <c r="R51" s="58">
        <v>74.83</v>
      </c>
      <c r="S51" s="219"/>
      <c r="T51" s="219">
        <f t="shared" si="19"/>
        <v>0</v>
      </c>
      <c r="U51" s="219">
        <v>2.4500000000000002</v>
      </c>
      <c r="V51" s="219">
        <f t="shared" si="20"/>
        <v>74.529000000000011</v>
      </c>
      <c r="W51" s="65">
        <v>24.09</v>
      </c>
      <c r="X51" s="70">
        <f t="shared" si="21"/>
        <v>732.81780000000003</v>
      </c>
      <c r="Y51" s="65">
        <v>27.01</v>
      </c>
      <c r="Z51" s="219">
        <f t="shared" si="22"/>
        <v>821.64420000000007</v>
      </c>
      <c r="AA51" s="65">
        <v>14.45</v>
      </c>
      <c r="AB51" s="65">
        <v>12.56</v>
      </c>
      <c r="AC51" s="94">
        <v>11.47</v>
      </c>
      <c r="AD51" s="69">
        <v>348.92</v>
      </c>
      <c r="AE51" s="198">
        <v>510200466</v>
      </c>
      <c r="AF51" s="198" t="s">
        <v>42</v>
      </c>
    </row>
    <row r="52" spans="1:32" s="13" customFormat="1" ht="20.149999999999999" customHeight="1" x14ac:dyDescent="0.25">
      <c r="A52" s="197" t="s">
        <v>188</v>
      </c>
      <c r="B52" s="197"/>
      <c r="C52" s="198" t="s">
        <v>59</v>
      </c>
      <c r="D52" s="198" t="s">
        <v>60</v>
      </c>
      <c r="E52" s="198">
        <v>21077</v>
      </c>
      <c r="F52" s="198" t="s">
        <v>186</v>
      </c>
      <c r="G52" s="198" t="s">
        <v>29</v>
      </c>
      <c r="H52" s="198">
        <v>107</v>
      </c>
      <c r="I52" s="200">
        <v>44287</v>
      </c>
      <c r="J52" s="62">
        <v>44651</v>
      </c>
      <c r="K52" s="72" t="s">
        <v>189</v>
      </c>
      <c r="L52" s="64">
        <v>24.53</v>
      </c>
      <c r="M52" s="90">
        <v>46.97</v>
      </c>
      <c r="N52" s="90">
        <v>63.15</v>
      </c>
      <c r="O52" s="90">
        <v>80.010000000000005</v>
      </c>
      <c r="P52" s="90">
        <v>87.57</v>
      </c>
      <c r="Q52" s="58">
        <v>2.46</v>
      </c>
      <c r="R52" s="58">
        <v>74.83</v>
      </c>
      <c r="S52" s="219">
        <v>0.7</v>
      </c>
      <c r="T52" s="219">
        <v>21.29</v>
      </c>
      <c r="U52" s="219">
        <v>2.31</v>
      </c>
      <c r="V52" s="219">
        <v>70.27</v>
      </c>
      <c r="W52" s="90">
        <v>21.66</v>
      </c>
      <c r="X52" s="90">
        <v>658.9</v>
      </c>
      <c r="Y52" s="90">
        <v>25.66</v>
      </c>
      <c r="Z52" s="91">
        <v>780.58</v>
      </c>
      <c r="AA52" s="90">
        <v>14</v>
      </c>
      <c r="AB52" s="90">
        <v>11.66</v>
      </c>
      <c r="AC52" s="253"/>
      <c r="AD52" s="93">
        <v>624.22</v>
      </c>
      <c r="AE52" s="198">
        <v>510202798</v>
      </c>
      <c r="AF52" s="197" t="s">
        <v>42</v>
      </c>
    </row>
    <row r="53" spans="1:32" s="13" customFormat="1" ht="20.149999999999999" customHeight="1" x14ac:dyDescent="0.25">
      <c r="A53" s="197" t="s">
        <v>188</v>
      </c>
      <c r="B53" s="197"/>
      <c r="C53" s="197" t="s">
        <v>316</v>
      </c>
      <c r="D53" s="197" t="s">
        <v>317</v>
      </c>
      <c r="E53" s="197">
        <v>21107</v>
      </c>
      <c r="F53" s="197" t="s">
        <v>186</v>
      </c>
      <c r="G53" s="197"/>
      <c r="H53" s="197">
        <v>21</v>
      </c>
      <c r="I53" s="61">
        <v>44197</v>
      </c>
      <c r="J53" s="62">
        <v>44469</v>
      </c>
      <c r="K53" s="72" t="s">
        <v>189</v>
      </c>
      <c r="L53" s="64">
        <v>28.14</v>
      </c>
      <c r="M53" s="65">
        <v>49.25</v>
      </c>
      <c r="N53" s="65">
        <v>65.430000000000007</v>
      </c>
      <c r="O53" s="65">
        <v>82.29</v>
      </c>
      <c r="P53" s="65">
        <v>89.85</v>
      </c>
      <c r="Q53" s="219">
        <v>2.46</v>
      </c>
      <c r="R53" s="219">
        <f t="shared" ref="R53" si="23">Q53*30.42</f>
        <v>74.833200000000005</v>
      </c>
      <c r="S53" s="58">
        <v>0.95</v>
      </c>
      <c r="T53" s="58">
        <v>28.9</v>
      </c>
      <c r="U53" s="58">
        <v>2.1800000000000002</v>
      </c>
      <c r="V53" s="58">
        <v>66.44</v>
      </c>
      <c r="W53" s="65">
        <v>23.94</v>
      </c>
      <c r="X53" s="65">
        <v>728.25</v>
      </c>
      <c r="Y53" s="65">
        <v>24.88</v>
      </c>
      <c r="Z53" s="58">
        <v>756.85</v>
      </c>
      <c r="AA53" s="70">
        <v>13.31</v>
      </c>
      <c r="AB53" s="70">
        <v>11.57</v>
      </c>
      <c r="AC53" s="92">
        <v>10.97</v>
      </c>
      <c r="AD53" s="218">
        <v>168.83</v>
      </c>
      <c r="AE53" s="197">
        <v>510201855</v>
      </c>
      <c r="AF53" s="197" t="s">
        <v>41</v>
      </c>
    </row>
    <row r="54" spans="1:32" s="13" customFormat="1" ht="20.149999999999999" customHeight="1" x14ac:dyDescent="0.25">
      <c r="A54" s="197" t="s">
        <v>188</v>
      </c>
      <c r="B54" s="197"/>
      <c r="C54" s="77" t="s">
        <v>170</v>
      </c>
      <c r="D54" s="77" t="s">
        <v>114</v>
      </c>
      <c r="E54" s="77">
        <v>21107</v>
      </c>
      <c r="F54" s="77" t="s">
        <v>186</v>
      </c>
      <c r="G54" s="77" t="s">
        <v>29</v>
      </c>
      <c r="H54" s="77">
        <v>144</v>
      </c>
      <c r="I54" s="74">
        <v>44197</v>
      </c>
      <c r="J54" s="62">
        <v>44561</v>
      </c>
      <c r="K54" s="75" t="s">
        <v>189</v>
      </c>
      <c r="L54" s="64">
        <v>28.1</v>
      </c>
      <c r="M54" s="65">
        <v>59.48</v>
      </c>
      <c r="N54" s="65">
        <v>75.66</v>
      </c>
      <c r="O54" s="65">
        <v>92.52</v>
      </c>
      <c r="P54" s="65">
        <v>100.08</v>
      </c>
      <c r="Q54" s="58">
        <v>2.46</v>
      </c>
      <c r="R54" s="58">
        <v>74.83</v>
      </c>
      <c r="S54" s="66">
        <v>0.93</v>
      </c>
      <c r="T54" s="66">
        <v>28.29</v>
      </c>
      <c r="U54" s="66">
        <v>3.06</v>
      </c>
      <c r="V54" s="66">
        <v>93.09</v>
      </c>
      <c r="W54" s="65">
        <v>34.17</v>
      </c>
      <c r="X54" s="65">
        <v>1039.45</v>
      </c>
      <c r="Y54" s="65">
        <v>29.24</v>
      </c>
      <c r="Z54" s="78">
        <v>889.48</v>
      </c>
      <c r="AA54" s="65">
        <v>15.64</v>
      </c>
      <c r="AB54" s="65">
        <v>13.6</v>
      </c>
      <c r="AC54" s="251">
        <v>10.27</v>
      </c>
      <c r="AD54" s="79">
        <v>312.41000000000003</v>
      </c>
      <c r="AE54" s="77">
        <v>510201194</v>
      </c>
      <c r="AF54" s="77" t="s">
        <v>42</v>
      </c>
    </row>
    <row r="55" spans="1:32" s="13" customFormat="1" ht="20.149999999999999" customHeight="1" x14ac:dyDescent="0.25">
      <c r="A55" s="197"/>
      <c r="B55" s="197"/>
      <c r="C55" s="77" t="s">
        <v>341</v>
      </c>
      <c r="D55" s="77" t="s">
        <v>114</v>
      </c>
      <c r="E55" s="77">
        <v>21107</v>
      </c>
      <c r="F55" s="77" t="s">
        <v>186</v>
      </c>
      <c r="G55" s="77" t="s">
        <v>29</v>
      </c>
      <c r="H55" s="77">
        <v>38</v>
      </c>
      <c r="I55" s="74">
        <v>44197</v>
      </c>
      <c r="J55" s="62">
        <v>44561</v>
      </c>
      <c r="K55" s="75"/>
      <c r="L55" s="64">
        <v>41.97</v>
      </c>
      <c r="M55" s="65">
        <v>73.349999999999994</v>
      </c>
      <c r="N55" s="65">
        <v>89.53</v>
      </c>
      <c r="O55" s="65">
        <v>106.39</v>
      </c>
      <c r="P55" s="65">
        <v>113.95</v>
      </c>
      <c r="Q55" s="58">
        <v>2.46</v>
      </c>
      <c r="R55" s="58">
        <v>74.83</v>
      </c>
      <c r="S55" s="66">
        <v>0.93</v>
      </c>
      <c r="T55" s="66">
        <v>28.29</v>
      </c>
      <c r="U55" s="66">
        <v>3.06</v>
      </c>
      <c r="V55" s="66">
        <v>93.09</v>
      </c>
      <c r="W55" s="65">
        <v>48.04</v>
      </c>
      <c r="X55" s="65">
        <v>1461.38</v>
      </c>
      <c r="Y55" s="65">
        <v>29.24</v>
      </c>
      <c r="Z55" s="78">
        <v>889.48</v>
      </c>
      <c r="AA55" s="65">
        <v>15.64</v>
      </c>
      <c r="AB55" s="65">
        <v>13.6</v>
      </c>
      <c r="AC55" s="251"/>
      <c r="AD55" s="79">
        <v>304.2</v>
      </c>
      <c r="AE55" s="77">
        <v>510201194</v>
      </c>
      <c r="AF55" s="77" t="s">
        <v>42</v>
      </c>
    </row>
    <row r="56" spans="1:32" s="13" customFormat="1" ht="20.149999999999999" customHeight="1" x14ac:dyDescent="0.25">
      <c r="A56" s="197"/>
      <c r="B56" s="197"/>
      <c r="C56" s="77" t="s">
        <v>171</v>
      </c>
      <c r="D56" s="77" t="s">
        <v>114</v>
      </c>
      <c r="E56" s="77">
        <v>21107</v>
      </c>
      <c r="F56" s="77" t="s">
        <v>186</v>
      </c>
      <c r="G56" s="77" t="s">
        <v>29</v>
      </c>
      <c r="H56" s="77">
        <v>30</v>
      </c>
      <c r="I56" s="74">
        <v>44197</v>
      </c>
      <c r="J56" s="62">
        <v>44561</v>
      </c>
      <c r="K56" s="75"/>
      <c r="L56" s="64">
        <v>29.93</v>
      </c>
      <c r="M56" s="70">
        <v>102.04</v>
      </c>
      <c r="N56" s="70">
        <v>118.22</v>
      </c>
      <c r="O56" s="70">
        <v>135.08000000000001</v>
      </c>
      <c r="P56" s="70">
        <v>142.63999999999999</v>
      </c>
      <c r="Q56" s="219">
        <v>2.46</v>
      </c>
      <c r="R56" s="219">
        <f t="shared" ref="R56" si="24">Q56*30.42</f>
        <v>74.833200000000005</v>
      </c>
      <c r="S56" s="66"/>
      <c r="T56" s="66"/>
      <c r="U56" s="66">
        <v>3.06</v>
      </c>
      <c r="V56" s="66">
        <v>93.09</v>
      </c>
      <c r="W56" s="70">
        <v>76.73</v>
      </c>
      <c r="X56" s="70">
        <v>2334.13</v>
      </c>
      <c r="Y56" s="70">
        <v>27.39</v>
      </c>
      <c r="Z56" s="66">
        <v>833.2</v>
      </c>
      <c r="AA56" s="70">
        <v>14.65</v>
      </c>
      <c r="AB56" s="70">
        <v>12.74</v>
      </c>
      <c r="AC56" s="251"/>
      <c r="AD56" s="79">
        <v>304.2</v>
      </c>
      <c r="AE56" s="77">
        <v>510201194</v>
      </c>
      <c r="AF56" s="77" t="s">
        <v>42</v>
      </c>
    </row>
    <row r="57" spans="1:32" s="13" customFormat="1" ht="20.149999999999999" customHeight="1" x14ac:dyDescent="0.25">
      <c r="A57" s="197"/>
      <c r="B57" s="197"/>
      <c r="C57" s="197" t="s">
        <v>351</v>
      </c>
      <c r="D57" s="197" t="s">
        <v>352</v>
      </c>
      <c r="E57" s="197">
        <v>21109</v>
      </c>
      <c r="F57" s="197" t="s">
        <v>186</v>
      </c>
      <c r="G57" s="197"/>
      <c r="H57" s="197">
        <v>141</v>
      </c>
      <c r="I57" s="200">
        <v>44197</v>
      </c>
      <c r="J57" s="62">
        <v>44561</v>
      </c>
      <c r="K57" s="199" t="s">
        <v>189</v>
      </c>
      <c r="L57" s="64">
        <v>23.26</v>
      </c>
      <c r="M57" s="70">
        <v>43.78</v>
      </c>
      <c r="N57" s="70">
        <v>59.96</v>
      </c>
      <c r="O57" s="70">
        <v>76.819999999999993</v>
      </c>
      <c r="P57" s="70">
        <v>84.38</v>
      </c>
      <c r="Q57" s="58">
        <v>2.46</v>
      </c>
      <c r="R57" s="58">
        <v>74.83</v>
      </c>
      <c r="S57" s="219"/>
      <c r="T57" s="219">
        <f t="shared" ref="T57" si="25">S57*30.42</f>
        <v>0</v>
      </c>
      <c r="U57" s="219">
        <v>1.89</v>
      </c>
      <c r="V57" s="219">
        <f t="shared" ref="V57" si="26">U57*30.42</f>
        <v>57.4938</v>
      </c>
      <c r="W57" s="70">
        <v>18.47</v>
      </c>
      <c r="X57" s="70">
        <f t="shared" ref="X57" si="27">W57*30.42</f>
        <v>561.85739999999998</v>
      </c>
      <c r="Y57" s="70">
        <v>24.32</v>
      </c>
      <c r="Z57" s="219">
        <f t="shared" ref="Z57" si="28">Y57*30.42</f>
        <v>739.81440000000009</v>
      </c>
      <c r="AA57" s="70">
        <v>13.31</v>
      </c>
      <c r="AB57" s="70">
        <v>11.01</v>
      </c>
      <c r="AC57" s="100">
        <v>21.56</v>
      </c>
      <c r="AD57" s="69">
        <v>655.85</v>
      </c>
      <c r="AE57" s="197">
        <v>510203960</v>
      </c>
      <c r="AF57" s="197" t="s">
        <v>42</v>
      </c>
    </row>
    <row r="58" spans="1:32" s="13" customFormat="1" ht="20.149999999999999" customHeight="1" x14ac:dyDescent="0.25">
      <c r="A58" s="197" t="s">
        <v>188</v>
      </c>
      <c r="B58" s="197"/>
      <c r="C58" s="197" t="s">
        <v>379</v>
      </c>
      <c r="D58" s="197" t="s">
        <v>45</v>
      </c>
      <c r="E58" s="197">
        <v>21109</v>
      </c>
      <c r="F58" s="197" t="s">
        <v>186</v>
      </c>
      <c r="G58" s="197" t="s">
        <v>227</v>
      </c>
      <c r="H58" s="197">
        <v>136</v>
      </c>
      <c r="I58" s="61">
        <v>44197</v>
      </c>
      <c r="J58" s="62">
        <v>44286</v>
      </c>
      <c r="K58" s="63" t="s">
        <v>189</v>
      </c>
      <c r="L58" s="64">
        <v>24.61</v>
      </c>
      <c r="M58" s="65">
        <v>50.06</v>
      </c>
      <c r="N58" s="65">
        <v>66.239999999999995</v>
      </c>
      <c r="O58" s="65">
        <v>83.1</v>
      </c>
      <c r="P58" s="65">
        <v>90.66</v>
      </c>
      <c r="Q58" s="58">
        <v>2.46</v>
      </c>
      <c r="R58" s="58">
        <v>74.83</v>
      </c>
      <c r="S58" s="58">
        <v>0.71</v>
      </c>
      <c r="T58" s="58">
        <v>21.6</v>
      </c>
      <c r="U58" s="58">
        <v>2.13</v>
      </c>
      <c r="V58" s="58">
        <v>64.8</v>
      </c>
      <c r="W58" s="65">
        <v>24.75</v>
      </c>
      <c r="X58" s="65">
        <v>752.9</v>
      </c>
      <c r="Y58" s="65">
        <v>25.76</v>
      </c>
      <c r="Z58" s="67">
        <v>783.62</v>
      </c>
      <c r="AA58" s="65">
        <v>13.78</v>
      </c>
      <c r="AB58" s="65">
        <v>11.98</v>
      </c>
      <c r="AC58" s="94">
        <v>14.8</v>
      </c>
      <c r="AD58" s="69">
        <v>450.22</v>
      </c>
      <c r="AE58" s="197">
        <v>510204120</v>
      </c>
      <c r="AF58" s="197" t="s">
        <v>41</v>
      </c>
    </row>
    <row r="59" spans="1:32" s="13" customFormat="1" ht="20.149999999999999" customHeight="1" x14ac:dyDescent="0.25">
      <c r="A59" s="197" t="s">
        <v>188</v>
      </c>
      <c r="B59" s="197"/>
      <c r="C59" s="197" t="s">
        <v>46</v>
      </c>
      <c r="D59" s="197" t="s">
        <v>37</v>
      </c>
      <c r="E59" s="197">
        <v>21129</v>
      </c>
      <c r="F59" s="197" t="s">
        <v>186</v>
      </c>
      <c r="G59" s="197" t="s">
        <v>193</v>
      </c>
      <c r="H59" s="197">
        <v>104</v>
      </c>
      <c r="I59" s="61">
        <v>44197</v>
      </c>
      <c r="J59" s="62">
        <v>44255</v>
      </c>
      <c r="K59" s="63" t="s">
        <v>189</v>
      </c>
      <c r="L59" s="64">
        <v>26.7</v>
      </c>
      <c r="M59" s="65">
        <v>53.86</v>
      </c>
      <c r="N59" s="65">
        <v>70.040000000000006</v>
      </c>
      <c r="O59" s="65">
        <v>86.9</v>
      </c>
      <c r="P59" s="65">
        <v>94.46</v>
      </c>
      <c r="Q59" s="219">
        <v>2.46</v>
      </c>
      <c r="R59" s="219">
        <f t="shared" ref="R59" si="29">Q59*30.42</f>
        <v>74.833200000000005</v>
      </c>
      <c r="S59" s="58">
        <v>0.76</v>
      </c>
      <c r="T59" s="58">
        <v>23.12</v>
      </c>
      <c r="U59" s="66">
        <v>2.38</v>
      </c>
      <c r="V59" s="66">
        <v>72.400000000000006</v>
      </c>
      <c r="W59" s="65">
        <v>28.55</v>
      </c>
      <c r="X59" s="65">
        <v>868.49</v>
      </c>
      <c r="Y59" s="65">
        <v>27.55</v>
      </c>
      <c r="Z59" s="67">
        <v>838.07</v>
      </c>
      <c r="AA59" s="65">
        <v>14.76</v>
      </c>
      <c r="AB59" s="65">
        <v>12.79</v>
      </c>
      <c r="AC59" s="94"/>
      <c r="AD59" s="69"/>
      <c r="AE59" s="197">
        <v>510200876</v>
      </c>
      <c r="AF59" s="197" t="s">
        <v>42</v>
      </c>
    </row>
    <row r="60" spans="1:32" s="13" customFormat="1" ht="20.149999999999999" customHeight="1" x14ac:dyDescent="0.25">
      <c r="A60" s="197" t="s">
        <v>188</v>
      </c>
      <c r="B60" s="197"/>
      <c r="C60" s="198" t="s">
        <v>348</v>
      </c>
      <c r="D60" s="197" t="s">
        <v>276</v>
      </c>
      <c r="E60" s="197">
        <v>21147</v>
      </c>
      <c r="F60" s="197" t="s">
        <v>186</v>
      </c>
      <c r="G60" s="197" t="s">
        <v>187</v>
      </c>
      <c r="H60" s="197">
        <v>87</v>
      </c>
      <c r="I60" s="95">
        <v>44256</v>
      </c>
      <c r="J60" s="55">
        <v>44620</v>
      </c>
      <c r="K60" s="63" t="s">
        <v>189</v>
      </c>
      <c r="L60" s="56">
        <v>24.88</v>
      </c>
      <c r="M60" s="80">
        <v>50.05</v>
      </c>
      <c r="N60" s="80">
        <v>66.23</v>
      </c>
      <c r="O60" s="80">
        <v>83.09</v>
      </c>
      <c r="P60" s="80">
        <v>90.65</v>
      </c>
      <c r="Q60" s="58">
        <v>2.46</v>
      </c>
      <c r="R60" s="58">
        <v>74.83</v>
      </c>
      <c r="S60" s="96">
        <v>0.88</v>
      </c>
      <c r="T60" s="96">
        <v>26.77</v>
      </c>
      <c r="U60" s="96">
        <v>2.64</v>
      </c>
      <c r="V60" s="96">
        <v>80.308800000000005</v>
      </c>
      <c r="W60" s="80">
        <v>24.74</v>
      </c>
      <c r="X60" s="80">
        <v>752.59</v>
      </c>
      <c r="Y60" s="80">
        <v>26.14</v>
      </c>
      <c r="Z60" s="96">
        <v>795.18</v>
      </c>
      <c r="AA60" s="80">
        <v>13.98</v>
      </c>
      <c r="AB60" s="80">
        <v>12.16</v>
      </c>
      <c r="AC60" s="100"/>
      <c r="AD60" s="218" t="s">
        <v>96</v>
      </c>
      <c r="AE60" s="97">
        <v>510202106</v>
      </c>
      <c r="AF60" s="97" t="s">
        <v>40</v>
      </c>
    </row>
    <row r="61" spans="1:32" s="13" customFormat="1" ht="20.149999999999999" customHeight="1" x14ac:dyDescent="0.25">
      <c r="A61" s="197"/>
      <c r="B61" s="197"/>
      <c r="C61" s="220" t="s">
        <v>339</v>
      </c>
      <c r="D61" s="220" t="s">
        <v>340</v>
      </c>
      <c r="E61" s="220">
        <v>21149</v>
      </c>
      <c r="F61" s="220" t="s">
        <v>186</v>
      </c>
      <c r="G61" s="220"/>
      <c r="H61" s="220">
        <v>109</v>
      </c>
      <c r="I61" s="83">
        <v>44197</v>
      </c>
      <c r="J61" s="84">
        <v>44530</v>
      </c>
      <c r="K61" s="85" t="s">
        <v>189</v>
      </c>
      <c r="L61" s="86">
        <v>24.1</v>
      </c>
      <c r="M61" s="98">
        <v>46.96</v>
      </c>
      <c r="N61" s="98">
        <v>63.14</v>
      </c>
      <c r="O61" s="99" t="s">
        <v>578</v>
      </c>
      <c r="P61" s="98">
        <v>87.56</v>
      </c>
      <c r="Q61" s="58">
        <v>2.46</v>
      </c>
      <c r="R61" s="58">
        <v>74.83</v>
      </c>
      <c r="S61" s="88">
        <v>0.86</v>
      </c>
      <c r="T61" s="88">
        <v>26.16</v>
      </c>
      <c r="U61" s="88">
        <v>2.61</v>
      </c>
      <c r="V61" s="88">
        <f>ROUND(U61*30.42,2)</f>
        <v>79.400000000000006</v>
      </c>
      <c r="W61" s="98">
        <v>21.65</v>
      </c>
      <c r="X61" s="98">
        <v>658.59</v>
      </c>
      <c r="Y61" s="98">
        <v>25.35</v>
      </c>
      <c r="Z61" s="88">
        <v>771.15</v>
      </c>
      <c r="AA61" s="98">
        <v>13.56</v>
      </c>
      <c r="AB61" s="98">
        <v>11.79</v>
      </c>
      <c r="AC61" s="92">
        <v>19.52</v>
      </c>
      <c r="AD61" s="218">
        <v>593.79999999999995</v>
      </c>
      <c r="AE61" s="197">
        <v>510203915</v>
      </c>
      <c r="AF61" s="197" t="s">
        <v>41</v>
      </c>
    </row>
    <row r="62" spans="1:32" s="13" customFormat="1" ht="20.149999999999999" customHeight="1" x14ac:dyDescent="0.25">
      <c r="A62" s="197"/>
      <c r="B62" s="197"/>
      <c r="C62" s="198" t="s">
        <v>349</v>
      </c>
      <c r="D62" s="197" t="s">
        <v>44</v>
      </c>
      <c r="E62" s="197">
        <v>21149</v>
      </c>
      <c r="F62" s="197" t="s">
        <v>186</v>
      </c>
      <c r="G62" s="197" t="s">
        <v>187</v>
      </c>
      <c r="H62" s="197">
        <v>57</v>
      </c>
      <c r="I62" s="95">
        <v>44256</v>
      </c>
      <c r="J62" s="55">
        <v>44620</v>
      </c>
      <c r="K62" s="63" t="s">
        <v>189</v>
      </c>
      <c r="L62" s="56">
        <v>25.83</v>
      </c>
      <c r="M62" s="81">
        <v>52.99</v>
      </c>
      <c r="N62" s="81">
        <v>69.17</v>
      </c>
      <c r="O62" s="81">
        <v>86.03</v>
      </c>
      <c r="P62" s="81">
        <v>93.59</v>
      </c>
      <c r="Q62" s="219">
        <v>2.46</v>
      </c>
      <c r="R62" s="219">
        <f t="shared" ref="R62" si="30">Q62*30.42</f>
        <v>74.833200000000005</v>
      </c>
      <c r="S62" s="96">
        <v>0.86</v>
      </c>
      <c r="T62" s="96">
        <v>26.16</v>
      </c>
      <c r="U62" s="96">
        <v>2.59</v>
      </c>
      <c r="V62" s="96">
        <v>78.787800000000004</v>
      </c>
      <c r="W62" s="81">
        <v>27.68</v>
      </c>
      <c r="X62" s="81">
        <v>842.03</v>
      </c>
      <c r="Y62" s="81">
        <v>25.74</v>
      </c>
      <c r="Z62" s="96">
        <v>783.01</v>
      </c>
      <c r="AA62" s="80">
        <v>13.77</v>
      </c>
      <c r="AB62" s="80">
        <v>11.97</v>
      </c>
      <c r="AC62" s="100"/>
      <c r="AD62" s="218" t="s">
        <v>97</v>
      </c>
      <c r="AE62" s="97">
        <v>510202117</v>
      </c>
      <c r="AF62" s="97" t="s">
        <v>40</v>
      </c>
    </row>
    <row r="63" spans="1:32" s="13" customFormat="1" ht="20.149999999999999" customHeight="1" x14ac:dyDescent="0.25">
      <c r="A63" s="197" t="s">
        <v>188</v>
      </c>
      <c r="B63" s="197"/>
      <c r="C63" s="197" t="s">
        <v>122</v>
      </c>
      <c r="D63" s="197" t="s">
        <v>123</v>
      </c>
      <c r="E63" s="197">
        <v>22041</v>
      </c>
      <c r="F63" s="197" t="s">
        <v>186</v>
      </c>
      <c r="G63" s="197"/>
      <c r="H63" s="197">
        <v>44</v>
      </c>
      <c r="I63" s="83">
        <v>44197</v>
      </c>
      <c r="J63" s="84">
        <v>44561</v>
      </c>
      <c r="K63" s="72" t="s">
        <v>189</v>
      </c>
      <c r="L63" s="64">
        <v>22.07</v>
      </c>
      <c r="M63" s="65">
        <v>37.299999999999997</v>
      </c>
      <c r="N63" s="65">
        <v>53.48</v>
      </c>
      <c r="O63" s="65">
        <v>70.34</v>
      </c>
      <c r="P63" s="65">
        <v>77.900000000000006</v>
      </c>
      <c r="Q63" s="58">
        <v>2.46</v>
      </c>
      <c r="R63" s="58">
        <v>74.83</v>
      </c>
      <c r="S63" s="58">
        <v>0.87</v>
      </c>
      <c r="T63" s="58">
        <v>27.07</v>
      </c>
      <c r="U63" s="97">
        <v>2.89</v>
      </c>
      <c r="V63" s="97">
        <v>87.91</v>
      </c>
      <c r="W63" s="65">
        <v>11.99</v>
      </c>
      <c r="X63" s="65">
        <v>364.74</v>
      </c>
      <c r="Y63" s="65">
        <v>22.51</v>
      </c>
      <c r="Z63" s="58">
        <v>684.75</v>
      </c>
      <c r="AA63" s="70">
        <v>12.04</v>
      </c>
      <c r="AB63" s="70">
        <v>10.47</v>
      </c>
      <c r="AC63" s="100" t="s">
        <v>436</v>
      </c>
      <c r="AD63" s="218" t="s">
        <v>273</v>
      </c>
      <c r="AE63" s="197">
        <v>510201606</v>
      </c>
      <c r="AF63" s="77" t="s">
        <v>41</v>
      </c>
    </row>
    <row r="64" spans="1:32" s="13" customFormat="1" ht="20.149999999999999" customHeight="1" x14ac:dyDescent="0.25">
      <c r="A64" s="197" t="s">
        <v>188</v>
      </c>
      <c r="B64" s="197"/>
      <c r="C64" s="197" t="s">
        <v>124</v>
      </c>
      <c r="D64" s="197" t="s">
        <v>125</v>
      </c>
      <c r="E64" s="197">
        <v>22041</v>
      </c>
      <c r="F64" s="197" t="s">
        <v>186</v>
      </c>
      <c r="G64" s="197" t="s">
        <v>193</v>
      </c>
      <c r="H64" s="197">
        <v>121</v>
      </c>
      <c r="I64" s="61">
        <v>44197</v>
      </c>
      <c r="J64" s="62">
        <v>44255</v>
      </c>
      <c r="K64" s="63" t="s">
        <v>189</v>
      </c>
      <c r="L64" s="64">
        <v>26.11</v>
      </c>
      <c r="M64" s="65">
        <v>54.52</v>
      </c>
      <c r="N64" s="65">
        <v>70.7</v>
      </c>
      <c r="O64" s="65">
        <v>87.56</v>
      </c>
      <c r="P64" s="65">
        <v>95.12</v>
      </c>
      <c r="Q64" s="58">
        <v>2.46</v>
      </c>
      <c r="R64" s="58">
        <v>74.83</v>
      </c>
      <c r="S64" s="58">
        <v>0.95</v>
      </c>
      <c r="T64" s="58">
        <v>28.9</v>
      </c>
      <c r="U64" s="66">
        <v>2.88</v>
      </c>
      <c r="V64" s="66">
        <v>87.61</v>
      </c>
      <c r="W64" s="65">
        <v>29.21</v>
      </c>
      <c r="X64" s="65">
        <v>888.57</v>
      </c>
      <c r="Y64" s="65">
        <v>27.66</v>
      </c>
      <c r="Z64" s="67">
        <v>841.42</v>
      </c>
      <c r="AA64" s="65">
        <v>14.74</v>
      </c>
      <c r="AB64" s="65">
        <v>12.92</v>
      </c>
      <c r="AC64" s="94"/>
      <c r="AD64" s="69"/>
      <c r="AE64" s="197">
        <v>510200581</v>
      </c>
      <c r="AF64" s="197" t="s">
        <v>42</v>
      </c>
    </row>
    <row r="65" spans="1:32" s="13" customFormat="1" ht="20.149999999999999" customHeight="1" x14ac:dyDescent="0.25">
      <c r="A65" s="197"/>
      <c r="B65" s="197"/>
      <c r="C65" s="197" t="s">
        <v>357</v>
      </c>
      <c r="D65" s="197" t="s">
        <v>125</v>
      </c>
      <c r="E65" s="197">
        <v>22041</v>
      </c>
      <c r="F65" s="197" t="s">
        <v>186</v>
      </c>
      <c r="G65" s="197" t="s">
        <v>193</v>
      </c>
      <c r="H65" s="197">
        <v>25</v>
      </c>
      <c r="I65" s="61">
        <v>44197</v>
      </c>
      <c r="J65" s="62">
        <v>44255</v>
      </c>
      <c r="K65" s="63"/>
      <c r="L65" s="64">
        <v>39.1</v>
      </c>
      <c r="M65" s="65">
        <v>67.510000000000005</v>
      </c>
      <c r="N65" s="65">
        <v>83.69</v>
      </c>
      <c r="O65" s="65">
        <v>100.55</v>
      </c>
      <c r="P65" s="65">
        <v>108.11</v>
      </c>
      <c r="Q65" s="219">
        <v>2.46</v>
      </c>
      <c r="R65" s="219">
        <f t="shared" ref="R65" si="31">Q65*30.42</f>
        <v>74.833200000000005</v>
      </c>
      <c r="S65" s="58">
        <v>0.95</v>
      </c>
      <c r="T65" s="58">
        <v>28.9</v>
      </c>
      <c r="U65" s="66">
        <v>2.88</v>
      </c>
      <c r="V65" s="66">
        <v>87.61</v>
      </c>
      <c r="W65" s="65">
        <v>42.2</v>
      </c>
      <c r="X65" s="65">
        <v>1283.72</v>
      </c>
      <c r="Y65" s="65">
        <v>27.66</v>
      </c>
      <c r="Z65" s="67">
        <v>841.42</v>
      </c>
      <c r="AA65" s="65">
        <v>14.74</v>
      </c>
      <c r="AB65" s="65">
        <v>12.92</v>
      </c>
      <c r="AC65" s="94"/>
      <c r="AD65" s="69"/>
      <c r="AE65" s="197">
        <v>510200581</v>
      </c>
      <c r="AF65" s="197" t="s">
        <v>42</v>
      </c>
    </row>
    <row r="66" spans="1:32" s="13" customFormat="1" ht="20.149999999999999" customHeight="1" x14ac:dyDescent="0.25">
      <c r="A66" s="197" t="s">
        <v>188</v>
      </c>
      <c r="B66" s="197"/>
      <c r="C66" s="197" t="s">
        <v>169</v>
      </c>
      <c r="D66" s="197" t="s">
        <v>49</v>
      </c>
      <c r="E66" s="197">
        <v>22043</v>
      </c>
      <c r="F66" s="197" t="s">
        <v>186</v>
      </c>
      <c r="G66" s="197" t="s">
        <v>29</v>
      </c>
      <c r="H66" s="197">
        <v>269</v>
      </c>
      <c r="I66" s="74">
        <v>44197</v>
      </c>
      <c r="J66" s="62">
        <v>44561</v>
      </c>
      <c r="K66" s="75" t="s">
        <v>189</v>
      </c>
      <c r="L66" s="64">
        <v>26.24</v>
      </c>
      <c r="M66" s="65">
        <v>59.1</v>
      </c>
      <c r="N66" s="65">
        <v>75.28</v>
      </c>
      <c r="O66" s="65">
        <v>92.14</v>
      </c>
      <c r="P66" s="65">
        <v>99.7</v>
      </c>
      <c r="Q66" s="58">
        <v>2.46</v>
      </c>
      <c r="R66" s="58">
        <v>74.83</v>
      </c>
      <c r="S66" s="66">
        <v>0.76</v>
      </c>
      <c r="T66" s="66">
        <v>23.12</v>
      </c>
      <c r="U66" s="66">
        <v>4.78</v>
      </c>
      <c r="V66" s="66">
        <v>145.41</v>
      </c>
      <c r="W66" s="65">
        <v>33.79</v>
      </c>
      <c r="X66" s="65">
        <v>1027.8900000000001</v>
      </c>
      <c r="Y66" s="65">
        <v>28.21</v>
      </c>
      <c r="Z66" s="78">
        <v>858.15</v>
      </c>
      <c r="AA66" s="65">
        <v>15.09</v>
      </c>
      <c r="AB66" s="65">
        <v>13.12</v>
      </c>
      <c r="AC66" s="251">
        <v>21.09</v>
      </c>
      <c r="AD66" s="76">
        <v>641.55999999999995</v>
      </c>
      <c r="AE66" s="77">
        <v>510201263</v>
      </c>
      <c r="AF66" s="77" t="s">
        <v>42</v>
      </c>
    </row>
    <row r="67" spans="1:32" s="13" customFormat="1" ht="20.149999999999999" customHeight="1" x14ac:dyDescent="0.25">
      <c r="A67" s="197"/>
      <c r="B67" s="197"/>
      <c r="C67" s="197" t="s">
        <v>574</v>
      </c>
      <c r="D67" s="197" t="s">
        <v>49</v>
      </c>
      <c r="E67" s="197">
        <v>22043</v>
      </c>
      <c r="F67" s="197" t="s">
        <v>186</v>
      </c>
      <c r="G67" s="197" t="s">
        <v>29</v>
      </c>
      <c r="H67" s="197">
        <v>32</v>
      </c>
      <c r="I67" s="61">
        <v>43831</v>
      </c>
      <c r="J67" s="62">
        <v>44196</v>
      </c>
      <c r="K67" s="63"/>
      <c r="L67" s="64">
        <v>37.549999999999997</v>
      </c>
      <c r="M67" s="65">
        <v>66.819999999999993</v>
      </c>
      <c r="N67" s="65">
        <v>83</v>
      </c>
      <c r="O67" s="65">
        <v>99.86</v>
      </c>
      <c r="P67" s="65">
        <v>107.42</v>
      </c>
      <c r="Q67" s="58">
        <v>2.46</v>
      </c>
      <c r="R67" s="58">
        <v>74.83</v>
      </c>
      <c r="S67" s="58">
        <v>0.76</v>
      </c>
      <c r="T67" s="58">
        <v>23.12</v>
      </c>
      <c r="U67" s="58"/>
      <c r="V67" s="58"/>
      <c r="W67" s="65">
        <v>41.51</v>
      </c>
      <c r="X67" s="65">
        <v>1262.73</v>
      </c>
      <c r="Y67" s="65">
        <v>27.31</v>
      </c>
      <c r="Z67" s="67">
        <v>830.77</v>
      </c>
      <c r="AA67" s="65">
        <v>14.61</v>
      </c>
      <c r="AB67" s="65">
        <v>12.7</v>
      </c>
      <c r="AC67" s="94"/>
      <c r="AD67" s="218" t="s">
        <v>47</v>
      </c>
      <c r="AE67" s="197">
        <v>510201263</v>
      </c>
      <c r="AF67" s="197" t="s">
        <v>42</v>
      </c>
    </row>
    <row r="68" spans="1:32" s="13" customFormat="1" ht="20.149999999999999" customHeight="1" x14ac:dyDescent="0.25">
      <c r="A68" s="197"/>
      <c r="B68" s="197"/>
      <c r="C68" s="197" t="s">
        <v>154</v>
      </c>
      <c r="D68" s="197" t="s">
        <v>98</v>
      </c>
      <c r="E68" s="197">
        <v>22043</v>
      </c>
      <c r="F68" s="197" t="s">
        <v>186</v>
      </c>
      <c r="G68" s="197" t="s">
        <v>29</v>
      </c>
      <c r="H68" s="197">
        <v>131</v>
      </c>
      <c r="I68" s="74">
        <v>44197</v>
      </c>
      <c r="J68" s="62">
        <v>44561</v>
      </c>
      <c r="K68" s="75" t="s">
        <v>189</v>
      </c>
      <c r="L68" s="64">
        <v>47.36</v>
      </c>
      <c r="M68" s="70">
        <v>73.28</v>
      </c>
      <c r="N68" s="70">
        <v>89.46</v>
      </c>
      <c r="O68" s="70">
        <v>106.32</v>
      </c>
      <c r="P68" s="65">
        <v>113.88</v>
      </c>
      <c r="Q68" s="219">
        <v>2.46</v>
      </c>
      <c r="R68" s="219">
        <f t="shared" ref="R68" si="32">Q68*30.42</f>
        <v>74.833200000000005</v>
      </c>
      <c r="S68" s="66">
        <v>0.75</v>
      </c>
      <c r="T68" s="66">
        <v>22.82</v>
      </c>
      <c r="U68" s="66">
        <v>2.38</v>
      </c>
      <c r="V68" s="66">
        <v>72.400000000000006</v>
      </c>
      <c r="W68" s="65">
        <v>47.97</v>
      </c>
      <c r="X68" s="65">
        <v>1459.25</v>
      </c>
      <c r="Y68" s="65">
        <v>36.74</v>
      </c>
      <c r="Z68" s="66">
        <v>1117.6300000000001</v>
      </c>
      <c r="AA68" s="70">
        <v>19.66</v>
      </c>
      <c r="AB68" s="70">
        <v>17.079999999999998</v>
      </c>
      <c r="AC68" s="250">
        <v>21.87</v>
      </c>
      <c r="AD68" s="76">
        <v>665.29</v>
      </c>
      <c r="AE68" s="77">
        <v>510201183</v>
      </c>
      <c r="AF68" s="77" t="s">
        <v>42</v>
      </c>
    </row>
    <row r="69" spans="1:32" s="13" customFormat="1" ht="20.149999999999999" customHeight="1" x14ac:dyDescent="0.25">
      <c r="A69" s="197" t="s">
        <v>188</v>
      </c>
      <c r="B69" s="197"/>
      <c r="C69" s="77" t="s">
        <v>439</v>
      </c>
      <c r="D69" s="77" t="s">
        <v>50</v>
      </c>
      <c r="E69" s="77">
        <v>22043</v>
      </c>
      <c r="F69" s="77" t="s">
        <v>186</v>
      </c>
      <c r="G69" s="77" t="s">
        <v>29</v>
      </c>
      <c r="H69" s="77">
        <v>138</v>
      </c>
      <c r="I69" s="74">
        <v>44197</v>
      </c>
      <c r="J69" s="62">
        <v>44561</v>
      </c>
      <c r="K69" s="75" t="s">
        <v>189</v>
      </c>
      <c r="L69" s="64">
        <v>26.84</v>
      </c>
      <c r="M69" s="65">
        <v>58.6</v>
      </c>
      <c r="N69" s="65">
        <v>74.78</v>
      </c>
      <c r="O69" s="65">
        <v>91.64</v>
      </c>
      <c r="P69" s="65">
        <v>99.2</v>
      </c>
      <c r="Q69" s="58">
        <v>2.46</v>
      </c>
      <c r="R69" s="58">
        <v>74.83</v>
      </c>
      <c r="S69" s="66">
        <v>0.75</v>
      </c>
      <c r="T69" s="66">
        <v>22.82</v>
      </c>
      <c r="U69" s="66">
        <v>2.38</v>
      </c>
      <c r="V69" s="66">
        <v>72.400000000000006</v>
      </c>
      <c r="W69" s="65">
        <v>33.29</v>
      </c>
      <c r="X69" s="65">
        <v>1012.68</v>
      </c>
      <c r="Y69" s="65">
        <v>29.19</v>
      </c>
      <c r="Z69" s="78">
        <v>887.96</v>
      </c>
      <c r="AA69" s="65">
        <v>15.62</v>
      </c>
      <c r="AB69" s="65">
        <v>13.57</v>
      </c>
      <c r="AC69" s="250" t="s">
        <v>593</v>
      </c>
      <c r="AD69" s="79" t="s">
        <v>594</v>
      </c>
      <c r="AE69" s="77">
        <v>510201183</v>
      </c>
      <c r="AF69" s="77" t="s">
        <v>42</v>
      </c>
    </row>
    <row r="70" spans="1:32" s="13" customFormat="1" ht="20.149999999999999" customHeight="1" x14ac:dyDescent="0.25">
      <c r="A70" s="197"/>
      <c r="B70" s="197"/>
      <c r="C70" s="77" t="s">
        <v>440</v>
      </c>
      <c r="D70" s="77" t="s">
        <v>50</v>
      </c>
      <c r="E70" s="77">
        <v>22043</v>
      </c>
      <c r="F70" s="77" t="s">
        <v>186</v>
      </c>
      <c r="G70" s="77" t="s">
        <v>29</v>
      </c>
      <c r="H70" s="77">
        <v>112</v>
      </c>
      <c r="I70" s="74">
        <v>44197</v>
      </c>
      <c r="J70" s="62">
        <v>44561</v>
      </c>
      <c r="K70" s="75"/>
      <c r="L70" s="64">
        <v>40.79</v>
      </c>
      <c r="M70" s="65">
        <v>72.55</v>
      </c>
      <c r="N70" s="65">
        <v>88.73</v>
      </c>
      <c r="O70" s="65">
        <v>105.59</v>
      </c>
      <c r="P70" s="65">
        <v>113.15</v>
      </c>
      <c r="Q70" s="58">
        <v>2.46</v>
      </c>
      <c r="R70" s="58">
        <v>74.83</v>
      </c>
      <c r="S70" s="66">
        <v>0.75</v>
      </c>
      <c r="T70" s="66">
        <v>22.82</v>
      </c>
      <c r="U70" s="66">
        <v>2.38</v>
      </c>
      <c r="V70" s="66">
        <v>72.400000000000006</v>
      </c>
      <c r="W70" s="65">
        <v>47.24</v>
      </c>
      <c r="X70" s="65">
        <v>1437.04</v>
      </c>
      <c r="Y70" s="65">
        <v>29.19</v>
      </c>
      <c r="Z70" s="78">
        <v>887.96</v>
      </c>
      <c r="AA70" s="65">
        <v>15.62</v>
      </c>
      <c r="AB70" s="65">
        <v>13.57</v>
      </c>
      <c r="AC70" s="250"/>
      <c r="AD70" s="79"/>
      <c r="AE70" s="77">
        <v>510201183</v>
      </c>
      <c r="AF70" s="77" t="s">
        <v>42</v>
      </c>
    </row>
    <row r="71" spans="1:32" s="13" customFormat="1" ht="20.149999999999999" customHeight="1" x14ac:dyDescent="0.25">
      <c r="A71" s="197" t="s">
        <v>188</v>
      </c>
      <c r="B71" s="197"/>
      <c r="C71" s="101" t="s">
        <v>526</v>
      </c>
      <c r="D71" s="101" t="s">
        <v>51</v>
      </c>
      <c r="E71" s="101">
        <v>22043</v>
      </c>
      <c r="F71" s="101" t="s">
        <v>186</v>
      </c>
      <c r="G71" s="101" t="s">
        <v>29</v>
      </c>
      <c r="H71" s="265">
        <v>119</v>
      </c>
      <c r="I71" s="268">
        <v>44287</v>
      </c>
      <c r="J71" s="102">
        <v>44651</v>
      </c>
      <c r="K71" s="266" t="s">
        <v>189</v>
      </c>
      <c r="L71" s="103">
        <v>27.37</v>
      </c>
      <c r="M71" s="104">
        <v>49.08</v>
      </c>
      <c r="N71" s="104">
        <v>65.260000000000005</v>
      </c>
      <c r="O71" s="104">
        <v>82.12</v>
      </c>
      <c r="P71" s="104">
        <v>89.68</v>
      </c>
      <c r="Q71" s="105">
        <v>2.46</v>
      </c>
      <c r="R71" s="105">
        <v>74.833200000000005</v>
      </c>
      <c r="S71" s="105">
        <v>0.76</v>
      </c>
      <c r="T71" s="105">
        <v>23.119200000000003</v>
      </c>
      <c r="U71" s="105">
        <v>2.35</v>
      </c>
      <c r="V71" s="105">
        <v>71.487000000000009</v>
      </c>
      <c r="W71" s="104">
        <v>23.77</v>
      </c>
      <c r="X71" s="104">
        <f>W71*32.42</f>
        <v>770.62340000000006</v>
      </c>
      <c r="Y71" s="104">
        <v>28.59</v>
      </c>
      <c r="Z71" s="269">
        <f>Y71*30.42</f>
        <v>869.70780000000002</v>
      </c>
      <c r="AA71" s="104">
        <v>15.3</v>
      </c>
      <c r="AB71" s="104">
        <v>13.29</v>
      </c>
      <c r="AC71" s="267"/>
      <c r="AD71" s="106" t="s">
        <v>328</v>
      </c>
      <c r="AE71" s="101">
        <v>510200308</v>
      </c>
      <c r="AF71" s="101" t="s">
        <v>40</v>
      </c>
    </row>
    <row r="72" spans="1:32" s="13" customFormat="1" ht="20.149999999999999" customHeight="1" x14ac:dyDescent="0.25">
      <c r="A72" s="197" t="s">
        <v>188</v>
      </c>
      <c r="B72" s="197"/>
      <c r="C72" s="197" t="s">
        <v>99</v>
      </c>
      <c r="D72" s="197" t="s">
        <v>100</v>
      </c>
      <c r="E72" s="197">
        <v>22043</v>
      </c>
      <c r="F72" s="197" t="s">
        <v>186</v>
      </c>
      <c r="G72" s="197" t="s">
        <v>29</v>
      </c>
      <c r="H72" s="197">
        <v>40</v>
      </c>
      <c r="I72" s="74">
        <v>44256</v>
      </c>
      <c r="J72" s="62">
        <v>44620</v>
      </c>
      <c r="K72" s="75" t="s">
        <v>189</v>
      </c>
      <c r="L72" s="65">
        <v>26.09</v>
      </c>
      <c r="M72" s="65">
        <v>48.91</v>
      </c>
      <c r="N72" s="65">
        <v>65.09</v>
      </c>
      <c r="O72" s="65">
        <v>81.95</v>
      </c>
      <c r="P72" s="65">
        <v>89.51</v>
      </c>
      <c r="Q72" s="58">
        <v>2.46</v>
      </c>
      <c r="R72" s="58">
        <v>74.83</v>
      </c>
      <c r="S72" s="66">
        <v>0.9</v>
      </c>
      <c r="T72" s="66">
        <v>27.38</v>
      </c>
      <c r="U72" s="66">
        <v>2.58</v>
      </c>
      <c r="V72" s="66">
        <v>78.48</v>
      </c>
      <c r="W72" s="65">
        <v>23.6</v>
      </c>
      <c r="X72" s="65">
        <v>717.91</v>
      </c>
      <c r="Y72" s="65">
        <f>+AA72+AB72</f>
        <v>26.98</v>
      </c>
      <c r="Z72" s="78">
        <v>803.7</v>
      </c>
      <c r="AA72" s="65">
        <v>14.43</v>
      </c>
      <c r="AB72" s="65">
        <v>12.55</v>
      </c>
      <c r="AC72" s="107">
        <v>17.98</v>
      </c>
      <c r="AD72" s="76">
        <v>546.95000000000005</v>
      </c>
      <c r="AE72" s="77">
        <v>510201708</v>
      </c>
      <c r="AF72" s="77" t="s">
        <v>587</v>
      </c>
    </row>
    <row r="73" spans="1:32" s="13" customFormat="1" ht="20.149999999999999" customHeight="1" x14ac:dyDescent="0.25">
      <c r="A73" s="197"/>
      <c r="B73" s="197"/>
      <c r="C73" s="220" t="s">
        <v>329</v>
      </c>
      <c r="D73" s="220" t="s">
        <v>330</v>
      </c>
      <c r="E73" s="220">
        <v>22043</v>
      </c>
      <c r="F73" s="221" t="s">
        <v>186</v>
      </c>
      <c r="G73" s="221" t="s">
        <v>29</v>
      </c>
      <c r="H73" s="221">
        <v>188</v>
      </c>
      <c r="I73" s="204">
        <v>44348</v>
      </c>
      <c r="J73" s="84">
        <v>44712</v>
      </c>
      <c r="K73" s="222" t="s">
        <v>189</v>
      </c>
      <c r="L73" s="86">
        <v>24.12</v>
      </c>
      <c r="M73" s="70">
        <v>47.93</v>
      </c>
      <c r="N73" s="70">
        <v>64.11</v>
      </c>
      <c r="O73" s="70">
        <v>80.97</v>
      </c>
      <c r="P73" s="70">
        <v>88.53</v>
      </c>
      <c r="Q73" s="58">
        <v>2.46</v>
      </c>
      <c r="R73" s="58">
        <v>74.83</v>
      </c>
      <c r="S73" s="219">
        <v>0.8</v>
      </c>
      <c r="T73" s="219">
        <v>24.34</v>
      </c>
      <c r="U73" s="219">
        <v>2.14</v>
      </c>
      <c r="V73" s="219">
        <v>65.099999999999994</v>
      </c>
      <c r="W73" s="70">
        <v>22.62</v>
      </c>
      <c r="X73" s="70">
        <v>688.1</v>
      </c>
      <c r="Y73" s="70">
        <v>25.03</v>
      </c>
      <c r="Z73" s="58">
        <v>761.41</v>
      </c>
      <c r="AA73" s="70">
        <v>13.39</v>
      </c>
      <c r="AB73" s="70">
        <v>11.64</v>
      </c>
      <c r="AC73" s="252"/>
      <c r="AD73" s="218">
        <v>625.13</v>
      </c>
      <c r="AE73" s="220">
        <v>510203539</v>
      </c>
      <c r="AF73" s="220" t="s">
        <v>42</v>
      </c>
    </row>
    <row r="74" spans="1:32" s="13" customFormat="1" ht="20.149999999999999" customHeight="1" x14ac:dyDescent="0.25">
      <c r="A74" s="197"/>
      <c r="B74" s="197"/>
      <c r="C74" s="220" t="s">
        <v>235</v>
      </c>
      <c r="D74" s="220" t="s">
        <v>330</v>
      </c>
      <c r="E74" s="220">
        <v>22043</v>
      </c>
      <c r="F74" s="221" t="s">
        <v>186</v>
      </c>
      <c r="G74" s="221" t="s">
        <v>29</v>
      </c>
      <c r="H74" s="221">
        <v>23</v>
      </c>
      <c r="I74" s="204">
        <v>44348</v>
      </c>
      <c r="J74" s="84">
        <v>44712</v>
      </c>
      <c r="K74" s="222"/>
      <c r="L74" s="86">
        <v>36.14</v>
      </c>
      <c r="M74" s="70">
        <v>59.95</v>
      </c>
      <c r="N74" s="70">
        <v>76.13</v>
      </c>
      <c r="O74" s="70">
        <v>92.99</v>
      </c>
      <c r="P74" s="70">
        <v>100.55</v>
      </c>
      <c r="Q74" s="219">
        <v>2.46</v>
      </c>
      <c r="R74" s="58">
        <v>74.83</v>
      </c>
      <c r="S74" s="219">
        <v>0.8</v>
      </c>
      <c r="T74" s="219">
        <v>24.34</v>
      </c>
      <c r="U74" s="219">
        <v>2.14</v>
      </c>
      <c r="V74" s="219">
        <v>65.099999999999994</v>
      </c>
      <c r="W74" s="70">
        <v>34.64</v>
      </c>
      <c r="X74" s="70">
        <v>1053.75</v>
      </c>
      <c r="Y74" s="70">
        <v>25.03</v>
      </c>
      <c r="Z74" s="58">
        <v>761.41</v>
      </c>
      <c r="AA74" s="70">
        <v>13.39</v>
      </c>
      <c r="AB74" s="70">
        <v>11.64</v>
      </c>
      <c r="AC74" s="252"/>
      <c r="AD74" s="218">
        <v>625.13</v>
      </c>
      <c r="AE74" s="220">
        <v>510203540</v>
      </c>
      <c r="AF74" s="220" t="s">
        <v>42</v>
      </c>
    </row>
    <row r="75" spans="1:32" s="13" customFormat="1" ht="20.149999999999999" customHeight="1" x14ac:dyDescent="0.25">
      <c r="A75" s="197" t="s">
        <v>188</v>
      </c>
      <c r="B75" s="197"/>
      <c r="C75" s="77" t="s">
        <v>257</v>
      </c>
      <c r="D75" s="77" t="s">
        <v>258</v>
      </c>
      <c r="E75" s="77">
        <v>22047</v>
      </c>
      <c r="F75" s="77" t="s">
        <v>186</v>
      </c>
      <c r="G75" s="77" t="s">
        <v>187</v>
      </c>
      <c r="H75" s="77">
        <v>132</v>
      </c>
      <c r="I75" s="74">
        <v>44287</v>
      </c>
      <c r="J75" s="62">
        <v>44651</v>
      </c>
      <c r="K75" s="75" t="s">
        <v>189</v>
      </c>
      <c r="L75" s="65">
        <v>32.69</v>
      </c>
      <c r="M75" s="65">
        <v>64</v>
      </c>
      <c r="N75" s="65">
        <v>80.180000000000007</v>
      </c>
      <c r="O75" s="65">
        <v>97.04</v>
      </c>
      <c r="P75" s="65">
        <v>104.6</v>
      </c>
      <c r="Q75" s="58">
        <v>2.46</v>
      </c>
      <c r="R75" s="219">
        <f t="shared" ref="R75" si="33">Q75*30.42</f>
        <v>74.833200000000005</v>
      </c>
      <c r="S75" s="77">
        <v>1.48</v>
      </c>
      <c r="T75" s="77">
        <v>45.02</v>
      </c>
      <c r="U75" s="66">
        <v>2.14</v>
      </c>
      <c r="V75" s="66">
        <v>65.098800000000011</v>
      </c>
      <c r="W75" s="65">
        <v>38.69</v>
      </c>
      <c r="X75" s="65">
        <v>1176.95</v>
      </c>
      <c r="Y75" s="65">
        <v>28.48</v>
      </c>
      <c r="Z75" s="78">
        <v>866.36</v>
      </c>
      <c r="AA75" s="65">
        <v>15.24</v>
      </c>
      <c r="AB75" s="65">
        <v>13.24</v>
      </c>
      <c r="AC75" s="100">
        <v>20.25</v>
      </c>
      <c r="AD75" s="218">
        <v>616.01</v>
      </c>
      <c r="AE75" s="197">
        <v>510200898</v>
      </c>
      <c r="AF75" s="197" t="s">
        <v>41</v>
      </c>
    </row>
    <row r="76" spans="1:32" s="13" customFormat="1" ht="20.149999999999999" customHeight="1" x14ac:dyDescent="0.25">
      <c r="A76" s="197" t="s">
        <v>188</v>
      </c>
      <c r="B76" s="197"/>
      <c r="C76" s="77" t="s">
        <v>257</v>
      </c>
      <c r="D76" s="77" t="s">
        <v>258</v>
      </c>
      <c r="E76" s="77">
        <v>22047</v>
      </c>
      <c r="F76" s="77" t="s">
        <v>186</v>
      </c>
      <c r="G76" s="77" t="s">
        <v>187</v>
      </c>
      <c r="H76" s="77">
        <v>132</v>
      </c>
      <c r="I76" s="74">
        <v>44652</v>
      </c>
      <c r="J76" s="62">
        <v>45016</v>
      </c>
      <c r="K76" s="108" t="s">
        <v>189</v>
      </c>
      <c r="L76" s="65">
        <v>33.19</v>
      </c>
      <c r="M76" s="65">
        <v>65.59</v>
      </c>
      <c r="N76" s="65">
        <v>81.77</v>
      </c>
      <c r="O76" s="65">
        <v>98.63</v>
      </c>
      <c r="P76" s="65">
        <v>106.19</v>
      </c>
      <c r="Q76" s="58">
        <v>2.46</v>
      </c>
      <c r="R76" s="66">
        <v>74.83</v>
      </c>
      <c r="S76" s="109"/>
      <c r="T76" s="109"/>
      <c r="U76" s="109"/>
      <c r="V76" s="109"/>
      <c r="W76" s="65">
        <v>40.28</v>
      </c>
      <c r="X76" s="65">
        <v>1225.32</v>
      </c>
      <c r="Y76" s="65">
        <v>28.89</v>
      </c>
      <c r="Z76" s="78">
        <v>878.83</v>
      </c>
      <c r="AA76" s="65">
        <v>15.46</v>
      </c>
      <c r="AB76" s="65">
        <v>13.43</v>
      </c>
      <c r="AC76" s="100">
        <v>20.25</v>
      </c>
      <c r="AD76" s="218">
        <v>616.01</v>
      </c>
      <c r="AE76" s="197">
        <v>510200898</v>
      </c>
      <c r="AF76" s="197" t="s">
        <v>41</v>
      </c>
    </row>
    <row r="77" spans="1:32" s="13" customFormat="1" ht="20.149999999999999" customHeight="1" x14ac:dyDescent="0.25">
      <c r="A77" s="197"/>
      <c r="B77" s="197"/>
      <c r="C77" s="198" t="s">
        <v>344</v>
      </c>
      <c r="D77" s="197" t="s">
        <v>101</v>
      </c>
      <c r="E77" s="197">
        <v>22049</v>
      </c>
      <c r="F77" s="197" t="s">
        <v>186</v>
      </c>
      <c r="G77" s="197" t="s">
        <v>187</v>
      </c>
      <c r="H77" s="197">
        <v>74</v>
      </c>
      <c r="I77" s="95">
        <v>44256</v>
      </c>
      <c r="J77" s="55">
        <v>44620</v>
      </c>
      <c r="K77" s="63" t="s">
        <v>189</v>
      </c>
      <c r="L77" s="56">
        <v>26.27</v>
      </c>
      <c r="M77" s="80">
        <v>52.79</v>
      </c>
      <c r="N77" s="80">
        <v>68.97</v>
      </c>
      <c r="O77" s="80">
        <v>85.83</v>
      </c>
      <c r="P77" s="80">
        <v>93.39</v>
      </c>
      <c r="Q77" s="58">
        <v>2.46</v>
      </c>
      <c r="R77" s="96">
        <v>74.83</v>
      </c>
      <c r="S77" s="96">
        <v>0.79</v>
      </c>
      <c r="T77" s="96">
        <v>24.03</v>
      </c>
      <c r="U77" s="96">
        <v>2.4900000000000002</v>
      </c>
      <c r="V77" s="96">
        <v>75.745800000000017</v>
      </c>
      <c r="W77" s="80">
        <v>27.48</v>
      </c>
      <c r="X77" s="80">
        <v>835.94</v>
      </c>
      <c r="Y77" s="80">
        <v>26.71</v>
      </c>
      <c r="Z77" s="96">
        <v>812.52</v>
      </c>
      <c r="AA77" s="80">
        <v>14.29</v>
      </c>
      <c r="AB77" s="80">
        <v>12.42</v>
      </c>
      <c r="AC77" s="100"/>
      <c r="AD77" s="218">
        <v>664.37</v>
      </c>
      <c r="AE77" s="97">
        <v>510202093</v>
      </c>
      <c r="AF77" s="97" t="s">
        <v>40</v>
      </c>
    </row>
    <row r="78" spans="1:32" s="13" customFormat="1" ht="20.149999999999999" customHeight="1" x14ac:dyDescent="0.25">
      <c r="A78" s="197" t="s">
        <v>188</v>
      </c>
      <c r="B78" s="197"/>
      <c r="C78" s="197" t="s">
        <v>7</v>
      </c>
      <c r="D78" s="197" t="s">
        <v>103</v>
      </c>
      <c r="E78" s="197">
        <v>22081</v>
      </c>
      <c r="F78" s="197" t="s">
        <v>186</v>
      </c>
      <c r="G78" s="197" t="s">
        <v>29</v>
      </c>
      <c r="H78" s="197">
        <v>148</v>
      </c>
      <c r="I78" s="61">
        <v>44197</v>
      </c>
      <c r="J78" s="62">
        <v>44561</v>
      </c>
      <c r="K78" s="63" t="s">
        <v>189</v>
      </c>
      <c r="L78" s="64">
        <v>21.26</v>
      </c>
      <c r="M78" s="70">
        <v>37.79</v>
      </c>
      <c r="N78" s="70">
        <v>53.97</v>
      </c>
      <c r="O78" s="70">
        <v>70.83</v>
      </c>
      <c r="P78" s="70">
        <v>78.39</v>
      </c>
      <c r="Q78" s="58">
        <v>2.46</v>
      </c>
      <c r="R78" s="66">
        <v>74.83</v>
      </c>
      <c r="S78" s="58">
        <v>0.51</v>
      </c>
      <c r="T78" s="58">
        <v>15.51</v>
      </c>
      <c r="U78" s="66">
        <v>1.78</v>
      </c>
      <c r="V78" s="66">
        <v>54.15</v>
      </c>
      <c r="W78" s="70">
        <v>12.48</v>
      </c>
      <c r="X78" s="70">
        <v>379.64</v>
      </c>
      <c r="Y78" s="70">
        <v>23.37</v>
      </c>
      <c r="Z78" s="58">
        <v>710.92</v>
      </c>
      <c r="AA78" s="70">
        <v>12.59</v>
      </c>
      <c r="AB78" s="70">
        <v>10.78</v>
      </c>
      <c r="AC78" s="100">
        <v>22.71</v>
      </c>
      <c r="AD78" s="218">
        <v>690.84</v>
      </c>
      <c r="AE78" s="197">
        <v>510204119</v>
      </c>
      <c r="AF78" s="197" t="s">
        <v>42</v>
      </c>
    </row>
    <row r="79" spans="1:32" s="13" customFormat="1" ht="20.149999999999999" customHeight="1" x14ac:dyDescent="0.25">
      <c r="A79" s="197"/>
      <c r="B79" s="197"/>
      <c r="C79" s="77" t="s">
        <v>172</v>
      </c>
      <c r="D79" s="77" t="s">
        <v>299</v>
      </c>
      <c r="E79" s="77">
        <v>22081</v>
      </c>
      <c r="F79" s="77" t="s">
        <v>186</v>
      </c>
      <c r="G79" s="77" t="s">
        <v>29</v>
      </c>
      <c r="H79" s="77">
        <v>211</v>
      </c>
      <c r="I79" s="74">
        <v>44197</v>
      </c>
      <c r="J79" s="62">
        <v>44561</v>
      </c>
      <c r="K79" s="75" t="s">
        <v>189</v>
      </c>
      <c r="L79" s="64">
        <v>27.04</v>
      </c>
      <c r="M79" s="65">
        <v>59.95</v>
      </c>
      <c r="N79" s="65">
        <v>76.13</v>
      </c>
      <c r="O79" s="65">
        <v>92.99</v>
      </c>
      <c r="P79" s="65">
        <v>100.55</v>
      </c>
      <c r="Q79" s="58">
        <v>2.46</v>
      </c>
      <c r="R79" s="96">
        <v>74.83</v>
      </c>
      <c r="S79" s="66">
        <v>0.94</v>
      </c>
      <c r="T79" s="66">
        <v>28.59</v>
      </c>
      <c r="U79" s="66">
        <v>2.96</v>
      </c>
      <c r="V79" s="66">
        <v>90.04</v>
      </c>
      <c r="W79" s="65">
        <v>34.64</v>
      </c>
      <c r="X79" s="65">
        <v>1053.75</v>
      </c>
      <c r="Y79" s="65">
        <v>28.94</v>
      </c>
      <c r="Z79" s="78">
        <v>880.35</v>
      </c>
      <c r="AA79" s="65">
        <v>15.48</v>
      </c>
      <c r="AB79" s="65">
        <v>13.46</v>
      </c>
      <c r="AC79" s="251">
        <v>23.66</v>
      </c>
      <c r="AD79" s="79">
        <v>719.74</v>
      </c>
      <c r="AE79" s="77">
        <v>510201229</v>
      </c>
      <c r="AF79" s="77" t="s">
        <v>42</v>
      </c>
    </row>
    <row r="80" spans="1:32" s="13" customFormat="1" ht="20.149999999999999" customHeight="1" x14ac:dyDescent="0.25">
      <c r="A80" s="197"/>
      <c r="B80" s="197"/>
      <c r="C80" s="77" t="s">
        <v>173</v>
      </c>
      <c r="D80" s="77" t="s">
        <v>299</v>
      </c>
      <c r="E80" s="77">
        <v>22081</v>
      </c>
      <c r="F80" s="77" t="s">
        <v>186</v>
      </c>
      <c r="G80" s="77" t="s">
        <v>29</v>
      </c>
      <c r="H80" s="77">
        <v>39</v>
      </c>
      <c r="I80" s="74">
        <v>44197</v>
      </c>
      <c r="J80" s="62">
        <v>44561</v>
      </c>
      <c r="K80" s="75"/>
      <c r="L80" s="64">
        <v>40.74</v>
      </c>
      <c r="M80" s="65">
        <v>73.650000000000006</v>
      </c>
      <c r="N80" s="65">
        <v>89.83</v>
      </c>
      <c r="O80" s="65">
        <v>106.69</v>
      </c>
      <c r="P80" s="65">
        <v>114.25</v>
      </c>
      <c r="Q80" s="58">
        <v>2.46</v>
      </c>
      <c r="R80" s="66">
        <v>74.83</v>
      </c>
      <c r="S80" s="66">
        <v>0.94</v>
      </c>
      <c r="T80" s="66">
        <v>28.59</v>
      </c>
      <c r="U80" s="66">
        <v>2.96</v>
      </c>
      <c r="V80" s="66">
        <v>90.04</v>
      </c>
      <c r="W80" s="65">
        <v>48.34</v>
      </c>
      <c r="X80" s="65">
        <v>1470.5</v>
      </c>
      <c r="Y80" s="65">
        <v>28.94</v>
      </c>
      <c r="Z80" s="78">
        <v>880.35</v>
      </c>
      <c r="AA80" s="65">
        <v>15.48</v>
      </c>
      <c r="AB80" s="65">
        <v>13.46</v>
      </c>
      <c r="AC80" s="251"/>
      <c r="AD80" s="79">
        <v>625.13</v>
      </c>
      <c r="AE80" s="77">
        <v>510201229</v>
      </c>
      <c r="AF80" s="77" t="s">
        <v>42</v>
      </c>
    </row>
    <row r="81" spans="1:32" s="13" customFormat="1" ht="20.149999999999999" customHeight="1" x14ac:dyDescent="0.25">
      <c r="A81" s="197" t="s">
        <v>188</v>
      </c>
      <c r="B81" s="197"/>
      <c r="C81" s="197" t="s">
        <v>307</v>
      </c>
      <c r="D81" s="197" t="s">
        <v>259</v>
      </c>
      <c r="E81" s="197">
        <v>22083</v>
      </c>
      <c r="F81" s="197" t="s">
        <v>186</v>
      </c>
      <c r="G81" s="197" t="s">
        <v>193</v>
      </c>
      <c r="H81" s="197">
        <v>114</v>
      </c>
      <c r="I81" s="61">
        <v>44197</v>
      </c>
      <c r="J81" s="62">
        <v>44255</v>
      </c>
      <c r="K81" s="63" t="s">
        <v>189</v>
      </c>
      <c r="L81" s="64">
        <v>26.98</v>
      </c>
      <c r="M81" s="65">
        <v>54.69</v>
      </c>
      <c r="N81" s="65">
        <v>70.87</v>
      </c>
      <c r="O81" s="65">
        <v>87.73</v>
      </c>
      <c r="P81" s="65">
        <v>95.29</v>
      </c>
      <c r="Q81" s="58">
        <v>2.46</v>
      </c>
      <c r="R81" s="96">
        <v>74.83</v>
      </c>
      <c r="S81" s="58">
        <v>0.73</v>
      </c>
      <c r="T81" s="58">
        <v>22.21</v>
      </c>
      <c r="U81" s="66">
        <v>2.14</v>
      </c>
      <c r="V81" s="66">
        <v>65.099999999999994</v>
      </c>
      <c r="W81" s="65">
        <v>29.38</v>
      </c>
      <c r="X81" s="65">
        <v>893.74</v>
      </c>
      <c r="Y81" s="65">
        <v>27.91</v>
      </c>
      <c r="Z81" s="67">
        <v>849.02</v>
      </c>
      <c r="AA81" s="65">
        <v>14.89</v>
      </c>
      <c r="AB81" s="65">
        <v>13.02</v>
      </c>
      <c r="AC81" s="94"/>
      <c r="AD81" s="69"/>
      <c r="AE81" s="197">
        <v>510200570</v>
      </c>
      <c r="AF81" s="197" t="s">
        <v>42</v>
      </c>
    </row>
    <row r="82" spans="1:32" s="13" customFormat="1" ht="20.149999999999999" customHeight="1" x14ac:dyDescent="0.25">
      <c r="A82" s="197" t="s">
        <v>188</v>
      </c>
      <c r="B82" s="197"/>
      <c r="C82" s="77" t="s">
        <v>167</v>
      </c>
      <c r="D82" s="77" t="s">
        <v>128</v>
      </c>
      <c r="E82" s="77">
        <v>22085</v>
      </c>
      <c r="F82" s="77" t="s">
        <v>186</v>
      </c>
      <c r="G82" s="77" t="s">
        <v>29</v>
      </c>
      <c r="H82" s="77">
        <v>200</v>
      </c>
      <c r="I82" s="74">
        <v>44197</v>
      </c>
      <c r="J82" s="62">
        <v>44561</v>
      </c>
      <c r="K82" s="75" t="s">
        <v>189</v>
      </c>
      <c r="L82" s="64">
        <v>27.19</v>
      </c>
      <c r="M82" s="70">
        <v>59.35</v>
      </c>
      <c r="N82" s="70">
        <v>75.53</v>
      </c>
      <c r="O82" s="70">
        <v>92.39</v>
      </c>
      <c r="P82" s="65">
        <v>99.95</v>
      </c>
      <c r="Q82" s="58">
        <v>2.46</v>
      </c>
      <c r="R82" s="66">
        <v>74.83</v>
      </c>
      <c r="S82" s="66">
        <v>0.79</v>
      </c>
      <c r="T82" s="66">
        <v>24.03</v>
      </c>
      <c r="U82" s="66">
        <v>3.1</v>
      </c>
      <c r="V82" s="66">
        <v>94.3</v>
      </c>
      <c r="W82" s="65">
        <v>34.04</v>
      </c>
      <c r="X82" s="65">
        <v>1035.5</v>
      </c>
      <c r="Y82" s="65">
        <v>28.58</v>
      </c>
      <c r="Z82" s="66">
        <v>869.4</v>
      </c>
      <c r="AA82" s="70">
        <v>15.29</v>
      </c>
      <c r="AB82" s="70">
        <v>13.29</v>
      </c>
      <c r="AC82" s="250">
        <v>20.8</v>
      </c>
      <c r="AD82" s="76">
        <v>632.74</v>
      </c>
      <c r="AE82" s="77">
        <v>510202297</v>
      </c>
      <c r="AF82" s="77" t="s">
        <v>42</v>
      </c>
    </row>
    <row r="83" spans="1:32" s="13" customFormat="1" ht="20.149999999999999" customHeight="1" x14ac:dyDescent="0.25">
      <c r="A83" s="197"/>
      <c r="B83" s="197"/>
      <c r="C83" s="77" t="s">
        <v>385</v>
      </c>
      <c r="D83" s="77" t="s">
        <v>128</v>
      </c>
      <c r="E83" s="77">
        <v>22085</v>
      </c>
      <c r="F83" s="77" t="s">
        <v>186</v>
      </c>
      <c r="G83" s="77" t="s">
        <v>29</v>
      </c>
      <c r="H83" s="77">
        <v>36</v>
      </c>
      <c r="I83" s="74">
        <v>44197</v>
      </c>
      <c r="J83" s="62">
        <v>44561</v>
      </c>
      <c r="K83" s="75"/>
      <c r="L83" s="64">
        <v>40.75</v>
      </c>
      <c r="M83" s="70">
        <v>72.91</v>
      </c>
      <c r="N83" s="70">
        <v>89.09</v>
      </c>
      <c r="O83" s="70">
        <v>105.95</v>
      </c>
      <c r="P83" s="65">
        <v>113.51</v>
      </c>
      <c r="Q83" s="58">
        <v>2.46</v>
      </c>
      <c r="R83" s="96">
        <v>74.83</v>
      </c>
      <c r="S83" s="66">
        <v>0.79</v>
      </c>
      <c r="T83" s="66">
        <v>24.03</v>
      </c>
      <c r="U83" s="66">
        <v>3.1</v>
      </c>
      <c r="V83" s="66">
        <v>94.3</v>
      </c>
      <c r="W83" s="65">
        <v>47.6</v>
      </c>
      <c r="X83" s="65">
        <v>1447.99</v>
      </c>
      <c r="Y83" s="65">
        <v>28.58</v>
      </c>
      <c r="Z83" s="66">
        <v>869.4</v>
      </c>
      <c r="AA83" s="70">
        <v>15.29</v>
      </c>
      <c r="AB83" s="70">
        <v>13.29</v>
      </c>
      <c r="AC83" s="250"/>
      <c r="AD83" s="76">
        <v>531.74</v>
      </c>
      <c r="AE83" s="77">
        <v>510202297</v>
      </c>
      <c r="AF83" s="77" t="s">
        <v>42</v>
      </c>
    </row>
    <row r="84" spans="1:32" s="13" customFormat="1" ht="20.149999999999999" customHeight="1" x14ac:dyDescent="0.25">
      <c r="A84" s="197" t="s">
        <v>188</v>
      </c>
      <c r="B84" s="197"/>
      <c r="C84" s="198" t="s">
        <v>558</v>
      </c>
      <c r="D84" s="197" t="s">
        <v>102</v>
      </c>
      <c r="E84" s="197">
        <v>22085</v>
      </c>
      <c r="F84" s="197" t="s">
        <v>186</v>
      </c>
      <c r="G84" s="110" t="s">
        <v>193</v>
      </c>
      <c r="H84" s="110">
        <v>101</v>
      </c>
      <c r="I84" s="61">
        <v>44013</v>
      </c>
      <c r="J84" s="111">
        <v>44377</v>
      </c>
      <c r="K84" s="112" t="s">
        <v>189</v>
      </c>
      <c r="L84" s="113">
        <v>27.17</v>
      </c>
      <c r="M84" s="114">
        <v>56.61</v>
      </c>
      <c r="N84" s="114">
        <v>72.790000000000006</v>
      </c>
      <c r="O84" s="114">
        <v>89.65</v>
      </c>
      <c r="P84" s="114">
        <v>97.21</v>
      </c>
      <c r="Q84" s="58">
        <v>2.46</v>
      </c>
      <c r="R84" s="66">
        <v>74.83</v>
      </c>
      <c r="S84" s="58">
        <v>0.84</v>
      </c>
      <c r="T84" s="58">
        <v>25.55</v>
      </c>
      <c r="U84" s="219">
        <v>2.63</v>
      </c>
      <c r="V84" s="219">
        <f>U84*30.42</f>
        <v>80.004599999999996</v>
      </c>
      <c r="W84" s="114">
        <v>29.48</v>
      </c>
      <c r="X84" s="114">
        <v>952.15</v>
      </c>
      <c r="Y84" s="114">
        <v>27.76</v>
      </c>
      <c r="Z84" s="115">
        <v>844.46</v>
      </c>
      <c r="AA84" s="114">
        <v>14.97</v>
      </c>
      <c r="AB84" s="114">
        <v>12.79</v>
      </c>
      <c r="AC84" s="254"/>
      <c r="AD84" s="116">
        <v>602.01</v>
      </c>
      <c r="AE84" s="197">
        <v>510200809</v>
      </c>
      <c r="AF84" s="197" t="s">
        <v>40</v>
      </c>
    </row>
    <row r="85" spans="1:32" s="13" customFormat="1" ht="20.149999999999999" customHeight="1" x14ac:dyDescent="0.25">
      <c r="A85" s="197"/>
      <c r="B85" s="197"/>
      <c r="C85" s="198" t="s">
        <v>559</v>
      </c>
      <c r="D85" s="197" t="s">
        <v>102</v>
      </c>
      <c r="E85" s="197">
        <v>22085</v>
      </c>
      <c r="F85" s="197" t="s">
        <v>186</v>
      </c>
      <c r="G85" s="110" t="s">
        <v>193</v>
      </c>
      <c r="H85" s="110">
        <v>17</v>
      </c>
      <c r="I85" s="61">
        <v>44013</v>
      </c>
      <c r="J85" s="111">
        <v>44377</v>
      </c>
      <c r="K85" s="112"/>
      <c r="L85" s="113">
        <v>40.78</v>
      </c>
      <c r="M85" s="114">
        <v>70.22</v>
      </c>
      <c r="N85" s="114">
        <v>86.4</v>
      </c>
      <c r="O85" s="114">
        <v>103.26</v>
      </c>
      <c r="P85" s="114">
        <v>110.82</v>
      </c>
      <c r="Q85" s="58">
        <v>2.46</v>
      </c>
      <c r="R85" s="96">
        <v>74.83</v>
      </c>
      <c r="S85" s="58">
        <v>0.84</v>
      </c>
      <c r="T85" s="58">
        <v>25.55</v>
      </c>
      <c r="U85" s="219">
        <v>2.63</v>
      </c>
      <c r="V85" s="219">
        <f>U85*30.42</f>
        <v>80.004599999999996</v>
      </c>
      <c r="W85" s="114">
        <v>42.74</v>
      </c>
      <c r="X85" s="114">
        <v>1366.16</v>
      </c>
      <c r="Y85" s="114">
        <v>27.76</v>
      </c>
      <c r="Z85" s="115">
        <v>844.46</v>
      </c>
      <c r="AA85" s="114">
        <v>14.97</v>
      </c>
      <c r="AB85" s="114">
        <v>12.79</v>
      </c>
      <c r="AC85" s="254"/>
      <c r="AD85" s="116">
        <v>602.01</v>
      </c>
      <c r="AE85" s="197">
        <v>510204563</v>
      </c>
      <c r="AF85" s="197" t="s">
        <v>40</v>
      </c>
    </row>
    <row r="86" spans="1:32" s="13" customFormat="1" ht="20.149999999999999" customHeight="1" x14ac:dyDescent="0.25">
      <c r="A86" s="197"/>
      <c r="B86" s="197"/>
      <c r="C86" s="198" t="s">
        <v>165</v>
      </c>
      <c r="D86" s="197" t="s">
        <v>166</v>
      </c>
      <c r="E86" s="197">
        <v>22087</v>
      </c>
      <c r="F86" s="197" t="s">
        <v>186</v>
      </c>
      <c r="G86" s="197" t="s">
        <v>29</v>
      </c>
      <c r="H86" s="117">
        <v>331</v>
      </c>
      <c r="I86" s="61">
        <v>44256</v>
      </c>
      <c r="J86" s="62">
        <v>44286</v>
      </c>
      <c r="K86" s="63" t="s">
        <v>189</v>
      </c>
      <c r="L86" s="64">
        <v>22</v>
      </c>
      <c r="M86" s="114">
        <v>42.16</v>
      </c>
      <c r="N86" s="114">
        <v>58.34</v>
      </c>
      <c r="O86" s="114">
        <v>75.2</v>
      </c>
      <c r="P86" s="65">
        <v>82.76</v>
      </c>
      <c r="Q86" s="58">
        <v>2.46</v>
      </c>
      <c r="R86" s="66">
        <v>74.83</v>
      </c>
      <c r="S86" s="58"/>
      <c r="T86" s="58"/>
      <c r="U86" s="219">
        <v>1.87</v>
      </c>
      <c r="V86" s="219">
        <f>U86*30.42</f>
        <v>56.885400000000004</v>
      </c>
      <c r="W86" s="65">
        <v>44.91</v>
      </c>
      <c r="X86" s="65">
        <v>512.58000000000004</v>
      </c>
      <c r="Y86" s="65">
        <v>24.14</v>
      </c>
      <c r="Z86" s="68">
        <v>734.34</v>
      </c>
      <c r="AA86" s="64">
        <v>12.91</v>
      </c>
      <c r="AB86" s="118">
        <v>11.23</v>
      </c>
      <c r="AC86" s="254"/>
      <c r="AD86" s="92">
        <v>619.04999999999995</v>
      </c>
      <c r="AE86" s="197">
        <v>510202970</v>
      </c>
      <c r="AF86" s="197" t="s">
        <v>40</v>
      </c>
    </row>
    <row r="87" spans="1:32" s="13" customFormat="1" ht="20.149999999999999" customHeight="1" x14ac:dyDescent="0.25">
      <c r="A87" s="197" t="s">
        <v>188</v>
      </c>
      <c r="B87" s="197"/>
      <c r="C87" s="225" t="s">
        <v>140</v>
      </c>
      <c r="D87" s="225" t="s">
        <v>228</v>
      </c>
      <c r="E87" s="225">
        <v>22089</v>
      </c>
      <c r="F87" s="225" t="s">
        <v>186</v>
      </c>
      <c r="G87" s="225" t="s">
        <v>193</v>
      </c>
      <c r="H87" s="215">
        <v>71</v>
      </c>
      <c r="I87" s="223">
        <v>44440</v>
      </c>
      <c r="J87" s="119">
        <v>44561</v>
      </c>
      <c r="K87" s="216" t="s">
        <v>189</v>
      </c>
      <c r="L87" s="120">
        <v>26.78</v>
      </c>
      <c r="M87" s="121">
        <v>52.69</v>
      </c>
      <c r="N87" s="121">
        <v>68.87</v>
      </c>
      <c r="O87" s="121">
        <v>85.73</v>
      </c>
      <c r="P87" s="121">
        <v>93.29</v>
      </c>
      <c r="Q87" s="58">
        <v>2.46</v>
      </c>
      <c r="R87" s="96">
        <v>74.83</v>
      </c>
      <c r="S87" s="219"/>
      <c r="T87" s="219"/>
      <c r="U87" s="217">
        <v>2.15</v>
      </c>
      <c r="V87" s="217">
        <v>65.403000000000006</v>
      </c>
      <c r="W87" s="121">
        <v>27.38</v>
      </c>
      <c r="X87" s="121">
        <v>832.9</v>
      </c>
      <c r="Y87" s="121">
        <v>27.19</v>
      </c>
      <c r="Z87" s="224">
        <v>827.11980000000005</v>
      </c>
      <c r="AA87" s="121">
        <v>14.47</v>
      </c>
      <c r="AB87" s="121">
        <v>12.72</v>
      </c>
      <c r="AC87" s="255"/>
      <c r="AD87" s="203">
        <v>481.24</v>
      </c>
      <c r="AE87" s="225">
        <v>510200752</v>
      </c>
      <c r="AF87" s="225" t="s">
        <v>40</v>
      </c>
    </row>
    <row r="88" spans="1:32" s="13" customFormat="1" ht="20.149999999999999" customHeight="1" x14ac:dyDescent="0.25">
      <c r="A88" s="197"/>
      <c r="B88" s="197"/>
      <c r="C88" s="197" t="s">
        <v>206</v>
      </c>
      <c r="D88" s="197" t="s">
        <v>161</v>
      </c>
      <c r="E88" s="197">
        <v>22111</v>
      </c>
      <c r="F88" s="197" t="s">
        <v>186</v>
      </c>
      <c r="G88" s="197" t="s">
        <v>29</v>
      </c>
      <c r="H88" s="197">
        <v>137</v>
      </c>
      <c r="I88" s="74">
        <v>44228</v>
      </c>
      <c r="J88" s="62">
        <v>44286</v>
      </c>
      <c r="K88" s="72" t="s">
        <v>189</v>
      </c>
      <c r="L88" s="64">
        <v>23.65</v>
      </c>
      <c r="M88" s="65">
        <v>44.07</v>
      </c>
      <c r="N88" s="65">
        <v>60.25</v>
      </c>
      <c r="O88" s="65">
        <v>77.11</v>
      </c>
      <c r="P88" s="65">
        <v>84.67</v>
      </c>
      <c r="Q88" s="58">
        <v>2.46</v>
      </c>
      <c r="R88" s="66">
        <v>74.83</v>
      </c>
      <c r="S88" s="97">
        <v>0.96</v>
      </c>
      <c r="T88" s="58">
        <f>30.42*0.96</f>
        <v>29.203199999999999</v>
      </c>
      <c r="U88" s="66">
        <v>1.97</v>
      </c>
      <c r="V88" s="66">
        <v>59.93</v>
      </c>
      <c r="W88" s="65">
        <v>18.760000000000002</v>
      </c>
      <c r="X88" s="65">
        <v>570.67999999999995</v>
      </c>
      <c r="Y88" s="65">
        <v>25.12</v>
      </c>
      <c r="Z88" s="67">
        <v>764.15</v>
      </c>
      <c r="AA88" s="65">
        <v>13.44</v>
      </c>
      <c r="AB88" s="65">
        <v>11.68</v>
      </c>
      <c r="AC88" s="94">
        <v>19.86</v>
      </c>
      <c r="AD88" s="69">
        <v>681.74</v>
      </c>
      <c r="AE88" s="197">
        <v>510203425</v>
      </c>
      <c r="AF88" s="197" t="s">
        <v>41</v>
      </c>
    </row>
    <row r="89" spans="1:32" s="13" customFormat="1" ht="20.149999999999999" customHeight="1" x14ac:dyDescent="0.25">
      <c r="A89" s="197" t="s">
        <v>188</v>
      </c>
      <c r="B89" s="197"/>
      <c r="C89" s="77" t="s">
        <v>184</v>
      </c>
      <c r="D89" s="77" t="s">
        <v>226</v>
      </c>
      <c r="E89" s="77">
        <v>22111</v>
      </c>
      <c r="F89" s="77" t="s">
        <v>186</v>
      </c>
      <c r="G89" s="77" t="s">
        <v>29</v>
      </c>
      <c r="H89" s="77">
        <v>193</v>
      </c>
      <c r="I89" s="74">
        <v>44197</v>
      </c>
      <c r="J89" s="62">
        <v>44561</v>
      </c>
      <c r="K89" s="75" t="s">
        <v>189</v>
      </c>
      <c r="L89" s="64">
        <v>26.55</v>
      </c>
      <c r="M89" s="65">
        <v>54.16</v>
      </c>
      <c r="N89" s="65">
        <v>70.34</v>
      </c>
      <c r="O89" s="65">
        <v>87.2</v>
      </c>
      <c r="P89" s="65">
        <v>94.76</v>
      </c>
      <c r="Q89" s="58">
        <v>2.46</v>
      </c>
      <c r="R89" s="96">
        <v>74.83</v>
      </c>
      <c r="S89" s="66">
        <v>0.73</v>
      </c>
      <c r="T89" s="66">
        <v>22.21</v>
      </c>
      <c r="U89" s="66">
        <v>2.42</v>
      </c>
      <c r="V89" s="66">
        <v>73.62</v>
      </c>
      <c r="W89" s="65">
        <v>28.85</v>
      </c>
      <c r="X89" s="65">
        <v>877.62</v>
      </c>
      <c r="Y89" s="65">
        <v>27.9</v>
      </c>
      <c r="Z89" s="78">
        <v>848.72</v>
      </c>
      <c r="AA89" s="65">
        <v>14.93</v>
      </c>
      <c r="AB89" s="65">
        <v>12.97</v>
      </c>
      <c r="AC89" s="251">
        <v>8.01</v>
      </c>
      <c r="AD89" s="79">
        <v>243.66</v>
      </c>
      <c r="AE89" s="77">
        <v>510201036</v>
      </c>
      <c r="AF89" s="77" t="s">
        <v>42</v>
      </c>
    </row>
    <row r="90" spans="1:32" s="13" customFormat="1" ht="20.149999999999999" customHeight="1" x14ac:dyDescent="0.25">
      <c r="A90" s="197"/>
      <c r="B90" s="197"/>
      <c r="C90" s="197" t="s">
        <v>141</v>
      </c>
      <c r="D90" s="197" t="s">
        <v>260</v>
      </c>
      <c r="E90" s="197">
        <v>22111</v>
      </c>
      <c r="F90" s="197" t="s">
        <v>186</v>
      </c>
      <c r="G90" s="197" t="s">
        <v>193</v>
      </c>
      <c r="H90" s="197">
        <v>59</v>
      </c>
      <c r="I90" s="61">
        <v>44197</v>
      </c>
      <c r="J90" s="62">
        <v>44561</v>
      </c>
      <c r="K90" s="63" t="s">
        <v>189</v>
      </c>
      <c r="L90" s="64">
        <v>28.93</v>
      </c>
      <c r="M90" s="65">
        <v>59.61</v>
      </c>
      <c r="N90" s="65">
        <v>75.790000000000006</v>
      </c>
      <c r="O90" s="65">
        <v>92.65</v>
      </c>
      <c r="P90" s="65">
        <v>100.21</v>
      </c>
      <c r="Q90" s="58">
        <v>2.46</v>
      </c>
      <c r="R90" s="66">
        <v>74.83</v>
      </c>
      <c r="S90" s="58">
        <v>0.95</v>
      </c>
      <c r="T90" s="58">
        <v>28.9</v>
      </c>
      <c r="U90" s="88">
        <v>2.62</v>
      </c>
      <c r="V90" s="88">
        <v>79.7</v>
      </c>
      <c r="W90" s="65">
        <v>34.299999999999997</v>
      </c>
      <c r="X90" s="65">
        <v>1043.4100000000001</v>
      </c>
      <c r="Y90" s="65">
        <v>29.39</v>
      </c>
      <c r="Z90" s="67">
        <v>894.04</v>
      </c>
      <c r="AA90" s="65">
        <v>15.93</v>
      </c>
      <c r="AB90" s="65">
        <v>13.46</v>
      </c>
      <c r="AC90" s="94">
        <v>18.91</v>
      </c>
      <c r="AD90" s="69">
        <v>575.24</v>
      </c>
      <c r="AE90" s="197">
        <v>510200503</v>
      </c>
      <c r="AF90" s="197" t="s">
        <v>41</v>
      </c>
    </row>
    <row r="91" spans="1:32" s="13" customFormat="1" ht="20.149999999999999" customHeight="1" x14ac:dyDescent="0.25">
      <c r="A91" s="197"/>
      <c r="B91" s="197"/>
      <c r="C91" s="197" t="s">
        <v>433</v>
      </c>
      <c r="D91" s="197" t="s">
        <v>260</v>
      </c>
      <c r="E91" s="197">
        <v>22111</v>
      </c>
      <c r="F91" s="197" t="s">
        <v>186</v>
      </c>
      <c r="G91" s="197" t="s">
        <v>193</v>
      </c>
      <c r="H91" s="197">
        <v>15</v>
      </c>
      <c r="I91" s="61">
        <v>44197</v>
      </c>
      <c r="J91" s="62">
        <v>44561</v>
      </c>
      <c r="K91" s="63"/>
      <c r="L91" s="64">
        <v>43.24</v>
      </c>
      <c r="M91" s="65">
        <v>73.92</v>
      </c>
      <c r="N91" s="65">
        <v>90.1</v>
      </c>
      <c r="O91" s="65">
        <v>106.96</v>
      </c>
      <c r="P91" s="65">
        <v>114.52</v>
      </c>
      <c r="Q91" s="58">
        <v>2.46</v>
      </c>
      <c r="R91" s="96">
        <v>74.83</v>
      </c>
      <c r="S91" s="58">
        <v>0.95</v>
      </c>
      <c r="T91" s="58">
        <v>28.9</v>
      </c>
      <c r="U91" s="88">
        <v>2.62</v>
      </c>
      <c r="V91" s="88">
        <v>79.7</v>
      </c>
      <c r="W91" s="65">
        <v>48.61</v>
      </c>
      <c r="X91" s="65">
        <v>1478.72</v>
      </c>
      <c r="Y91" s="65">
        <v>29.39</v>
      </c>
      <c r="Z91" s="67">
        <v>894.04</v>
      </c>
      <c r="AA91" s="65">
        <v>15.93</v>
      </c>
      <c r="AB91" s="65">
        <v>13.46</v>
      </c>
      <c r="AC91" s="94">
        <v>18.91</v>
      </c>
      <c r="AD91" s="69">
        <v>575.24</v>
      </c>
      <c r="AE91" s="197">
        <v>510204541</v>
      </c>
      <c r="AF91" s="197" t="s">
        <v>41</v>
      </c>
    </row>
    <row r="92" spans="1:32" s="13" customFormat="1" ht="20.149999999999999" customHeight="1" x14ac:dyDescent="0.25">
      <c r="A92" s="197"/>
      <c r="B92" s="197"/>
      <c r="C92" s="197" t="s">
        <v>416</v>
      </c>
      <c r="D92" s="197" t="s">
        <v>260</v>
      </c>
      <c r="E92" s="197">
        <v>22111</v>
      </c>
      <c r="F92" s="197" t="s">
        <v>186</v>
      </c>
      <c r="G92" s="197" t="s">
        <v>193</v>
      </c>
      <c r="H92" s="197">
        <v>14</v>
      </c>
      <c r="I92" s="204">
        <v>44197</v>
      </c>
      <c r="J92" s="84">
        <v>44561</v>
      </c>
      <c r="K92" s="123" t="s">
        <v>420</v>
      </c>
      <c r="L92" s="124">
        <v>106.74</v>
      </c>
      <c r="M92" s="124">
        <v>106.74</v>
      </c>
      <c r="N92" s="124">
        <v>106.74</v>
      </c>
      <c r="O92" s="124">
        <v>106.74</v>
      </c>
      <c r="P92" s="124">
        <v>106.74</v>
      </c>
      <c r="Q92" s="58">
        <v>2.46</v>
      </c>
      <c r="R92" s="66">
        <v>74.83</v>
      </c>
      <c r="S92" s="58">
        <v>0.68</v>
      </c>
      <c r="T92" s="58"/>
      <c r="U92" s="88">
        <v>1.36</v>
      </c>
      <c r="V92" s="88"/>
      <c r="W92" s="124" t="s">
        <v>437</v>
      </c>
      <c r="X92" s="124" t="s">
        <v>437</v>
      </c>
      <c r="Y92" s="125">
        <v>32.090000000000003</v>
      </c>
      <c r="Z92" s="220" t="s">
        <v>437</v>
      </c>
      <c r="AA92" s="125">
        <v>17.84</v>
      </c>
      <c r="AB92" s="125">
        <v>14.25</v>
      </c>
      <c r="AC92" s="126">
        <v>14.41</v>
      </c>
      <c r="AD92" s="126"/>
      <c r="AE92" s="220">
        <v>510203061</v>
      </c>
      <c r="AF92" s="220" t="s">
        <v>41</v>
      </c>
    </row>
    <row r="93" spans="1:32" s="13" customFormat="1" ht="20.149999999999999" customHeight="1" x14ac:dyDescent="0.25">
      <c r="A93" s="197" t="s">
        <v>188</v>
      </c>
      <c r="B93" s="197"/>
      <c r="C93" s="220" t="s">
        <v>373</v>
      </c>
      <c r="D93" s="220" t="s">
        <v>229</v>
      </c>
      <c r="E93" s="220">
        <v>22115</v>
      </c>
      <c r="F93" s="220" t="s">
        <v>186</v>
      </c>
      <c r="G93" s="220" t="s">
        <v>310</v>
      </c>
      <c r="H93" s="220">
        <v>155</v>
      </c>
      <c r="I93" s="204">
        <v>44197</v>
      </c>
      <c r="J93" s="84">
        <v>44500</v>
      </c>
      <c r="K93" s="123" t="s">
        <v>189</v>
      </c>
      <c r="L93" s="124">
        <v>25.2</v>
      </c>
      <c r="M93" s="124">
        <v>47.92</v>
      </c>
      <c r="N93" s="124">
        <v>64.099999999999994</v>
      </c>
      <c r="O93" s="124">
        <v>80.959999999999994</v>
      </c>
      <c r="P93" s="124">
        <v>88.52</v>
      </c>
      <c r="Q93" s="58">
        <v>2.46</v>
      </c>
      <c r="R93" s="96">
        <v>74.83</v>
      </c>
      <c r="S93" s="58">
        <v>0.67</v>
      </c>
      <c r="T93" s="58">
        <v>20.38</v>
      </c>
      <c r="U93" s="88">
        <v>2.12</v>
      </c>
      <c r="V93" s="88">
        <f>ROUND(U93*30.42,2)</f>
        <v>64.489999999999995</v>
      </c>
      <c r="W93" s="124">
        <v>22.61</v>
      </c>
      <c r="X93" s="124">
        <v>687.8</v>
      </c>
      <c r="Y93" s="125">
        <v>26.58</v>
      </c>
      <c r="Z93" s="220">
        <v>808.56</v>
      </c>
      <c r="AA93" s="125">
        <v>14.22</v>
      </c>
      <c r="AB93" s="125">
        <v>12.36</v>
      </c>
      <c r="AC93" s="100">
        <v>18.82</v>
      </c>
      <c r="AD93" s="218">
        <v>572.5</v>
      </c>
      <c r="AE93" s="197">
        <v>510200763</v>
      </c>
      <c r="AF93" s="197" t="s">
        <v>41</v>
      </c>
    </row>
    <row r="94" spans="1:32" s="13" customFormat="1" ht="20.149999999999999" customHeight="1" x14ac:dyDescent="0.25">
      <c r="A94" s="197"/>
      <c r="B94" s="197"/>
      <c r="C94" s="197" t="s">
        <v>12</v>
      </c>
      <c r="D94" s="197" t="s">
        <v>13</v>
      </c>
      <c r="E94" s="197">
        <v>22115</v>
      </c>
      <c r="F94" s="197" t="s">
        <v>186</v>
      </c>
      <c r="G94" s="197" t="s">
        <v>29</v>
      </c>
      <c r="H94" s="197">
        <v>125</v>
      </c>
      <c r="I94" s="61">
        <v>44013</v>
      </c>
      <c r="J94" s="62">
        <v>44377</v>
      </c>
      <c r="K94" s="72" t="s">
        <v>189</v>
      </c>
      <c r="L94" s="64">
        <v>23.4</v>
      </c>
      <c r="M94" s="65">
        <v>43.95</v>
      </c>
      <c r="N94" s="65">
        <v>60.13</v>
      </c>
      <c r="O94" s="65">
        <v>76.989999999999995</v>
      </c>
      <c r="P94" s="65">
        <v>84.55</v>
      </c>
      <c r="Q94" s="58">
        <v>2.46</v>
      </c>
      <c r="R94" s="66">
        <v>74.83</v>
      </c>
      <c r="S94" s="58">
        <v>0.71</v>
      </c>
      <c r="T94" s="58">
        <v>21.6</v>
      </c>
      <c r="U94" s="58">
        <v>1.32</v>
      </c>
      <c r="V94" s="58">
        <v>40.15</v>
      </c>
      <c r="W94" s="65">
        <v>18.64</v>
      </c>
      <c r="X94" s="65">
        <v>567.03</v>
      </c>
      <c r="Y94" s="65">
        <v>24.55</v>
      </c>
      <c r="Z94" s="58">
        <v>746.81</v>
      </c>
      <c r="AA94" s="70">
        <v>13.43</v>
      </c>
      <c r="AB94" s="70">
        <v>11.12</v>
      </c>
      <c r="AC94" s="100" t="s">
        <v>438</v>
      </c>
      <c r="AD94" s="218" t="s">
        <v>353</v>
      </c>
      <c r="AE94" s="197">
        <v>510203334</v>
      </c>
      <c r="AF94" s="197" t="s">
        <v>41</v>
      </c>
    </row>
    <row r="95" spans="1:32" s="13" customFormat="1" ht="20.149999999999999" customHeight="1" x14ac:dyDescent="0.25">
      <c r="A95" s="197"/>
      <c r="B95" s="197"/>
      <c r="C95" s="197" t="s">
        <v>515</v>
      </c>
      <c r="D95" s="197" t="s">
        <v>514</v>
      </c>
      <c r="E95" s="197">
        <v>22117</v>
      </c>
      <c r="F95" s="197" t="s">
        <v>186</v>
      </c>
      <c r="G95" s="197" t="s">
        <v>29</v>
      </c>
      <c r="H95" s="198">
        <v>116</v>
      </c>
      <c r="I95" s="200">
        <v>44287</v>
      </c>
      <c r="J95" s="62">
        <v>44651</v>
      </c>
      <c r="K95" s="72" t="s">
        <v>189</v>
      </c>
      <c r="L95" s="64">
        <v>25.18</v>
      </c>
      <c r="M95" s="65">
        <v>49.15</v>
      </c>
      <c r="N95" s="65">
        <v>65.33</v>
      </c>
      <c r="O95" s="65">
        <v>82.19</v>
      </c>
      <c r="P95" s="65">
        <v>89.75</v>
      </c>
      <c r="Q95" s="58">
        <v>2.46</v>
      </c>
      <c r="R95" s="96">
        <v>74.83</v>
      </c>
      <c r="S95" s="58">
        <v>0.8</v>
      </c>
      <c r="T95" s="58">
        <v>24.34</v>
      </c>
      <c r="U95" s="58">
        <v>1.41</v>
      </c>
      <c r="V95" s="58">
        <v>42.89</v>
      </c>
      <c r="W95" s="65">
        <v>23.84</v>
      </c>
      <c r="X95" s="65">
        <v>725.21</v>
      </c>
      <c r="Y95" s="65">
        <v>26.33</v>
      </c>
      <c r="Z95" s="219">
        <v>800.96</v>
      </c>
      <c r="AA95" s="70">
        <v>14.09</v>
      </c>
      <c r="AB95" s="70">
        <v>12.24</v>
      </c>
      <c r="AC95" s="100">
        <v>21.91</v>
      </c>
      <c r="AD95" s="218">
        <v>666.5</v>
      </c>
      <c r="AE95" s="197">
        <v>510204687</v>
      </c>
      <c r="AF95" s="197" t="s">
        <v>42</v>
      </c>
    </row>
    <row r="96" spans="1:32" s="13" customFormat="1" ht="20.149999999999999" customHeight="1" x14ac:dyDescent="0.25">
      <c r="A96" s="197"/>
      <c r="B96" s="197"/>
      <c r="C96" s="197" t="s">
        <v>555</v>
      </c>
      <c r="D96" s="197" t="s">
        <v>514</v>
      </c>
      <c r="E96" s="197">
        <v>22117</v>
      </c>
      <c r="F96" s="197" t="s">
        <v>186</v>
      </c>
      <c r="G96" s="197" t="s">
        <v>29</v>
      </c>
      <c r="H96" s="198">
        <v>26</v>
      </c>
      <c r="I96" s="200">
        <v>44287</v>
      </c>
      <c r="J96" s="62">
        <v>44651</v>
      </c>
      <c r="K96" s="72" t="s">
        <v>189</v>
      </c>
      <c r="L96" s="64">
        <f>L95+12.13</f>
        <v>37.31</v>
      </c>
      <c r="M96" s="127">
        <f>M95+12.13</f>
        <v>61.28</v>
      </c>
      <c r="N96" s="65">
        <f>N95+12.13</f>
        <v>77.459999999999994</v>
      </c>
      <c r="O96" s="65">
        <f>O95+12.13</f>
        <v>94.32</v>
      </c>
      <c r="P96" s="65">
        <f>P95+12.13</f>
        <v>101.88</v>
      </c>
      <c r="Q96" s="58">
        <v>2.46</v>
      </c>
      <c r="R96" s="66">
        <v>74.83</v>
      </c>
      <c r="S96" s="58">
        <v>0.8</v>
      </c>
      <c r="T96" s="58">
        <v>24.34</v>
      </c>
      <c r="U96" s="58">
        <v>1.41</v>
      </c>
      <c r="V96" s="58">
        <v>42.89</v>
      </c>
      <c r="W96" s="65">
        <f>W95+12.13</f>
        <v>35.97</v>
      </c>
      <c r="X96" s="65">
        <f>W96*30.42</f>
        <v>1094.2074</v>
      </c>
      <c r="Y96" s="65">
        <v>26.33</v>
      </c>
      <c r="Z96" s="219">
        <v>800.96</v>
      </c>
      <c r="AA96" s="70">
        <v>14.09</v>
      </c>
      <c r="AB96" s="70">
        <v>12.24</v>
      </c>
      <c r="AC96" s="100">
        <v>21.91</v>
      </c>
      <c r="AD96" s="218">
        <v>666.5</v>
      </c>
      <c r="AE96" s="197">
        <v>510204698</v>
      </c>
      <c r="AF96" s="197" t="s">
        <v>42</v>
      </c>
    </row>
    <row r="97" spans="1:32" s="31" customFormat="1" ht="20.149999999999999" customHeight="1" x14ac:dyDescent="0.25">
      <c r="A97" s="77" t="s">
        <v>188</v>
      </c>
      <c r="B97" s="77"/>
      <c r="C97" s="77" t="s">
        <v>210</v>
      </c>
      <c r="D97" s="77" t="s">
        <v>142</v>
      </c>
      <c r="E97" s="77">
        <v>22143</v>
      </c>
      <c r="F97" s="77" t="s">
        <v>186</v>
      </c>
      <c r="G97" s="77" t="s">
        <v>29</v>
      </c>
      <c r="H97" s="77">
        <v>27</v>
      </c>
      <c r="I97" s="74">
        <v>44256</v>
      </c>
      <c r="J97" s="62">
        <v>44620</v>
      </c>
      <c r="K97" s="75" t="s">
        <v>189</v>
      </c>
      <c r="L97" s="64">
        <v>21.63</v>
      </c>
      <c r="M97" s="70">
        <v>33.56</v>
      </c>
      <c r="N97" s="70">
        <v>49.74</v>
      </c>
      <c r="O97" s="70">
        <v>66.599999999999994</v>
      </c>
      <c r="P97" s="70">
        <v>74.16</v>
      </c>
      <c r="Q97" s="58">
        <v>2.46</v>
      </c>
      <c r="R97" s="96">
        <v>74.83</v>
      </c>
      <c r="S97" s="66"/>
      <c r="T97" s="66"/>
      <c r="U97" s="66">
        <v>5.08</v>
      </c>
      <c r="V97" s="66">
        <v>154.53</v>
      </c>
      <c r="W97" s="70">
        <v>8.25</v>
      </c>
      <c r="X97" s="70">
        <v>250.97</v>
      </c>
      <c r="Y97" s="70">
        <v>21.13</v>
      </c>
      <c r="Z97" s="66">
        <v>642.77</v>
      </c>
      <c r="AA97" s="70">
        <v>11.3</v>
      </c>
      <c r="AB97" s="70">
        <v>9.83</v>
      </c>
      <c r="AC97" s="250"/>
      <c r="AD97" s="76">
        <v>560.03</v>
      </c>
      <c r="AE97" s="77">
        <v>510203766</v>
      </c>
      <c r="AF97" s="77" t="s">
        <v>42</v>
      </c>
    </row>
    <row r="98" spans="1:32" s="13" customFormat="1" ht="20.149999999999999" customHeight="1" x14ac:dyDescent="0.25">
      <c r="A98" s="197"/>
      <c r="B98" s="197"/>
      <c r="C98" s="197" t="s">
        <v>274</v>
      </c>
      <c r="D98" s="197" t="s">
        <v>275</v>
      </c>
      <c r="E98" s="197">
        <v>22143</v>
      </c>
      <c r="F98" s="197" t="s">
        <v>186</v>
      </c>
      <c r="G98" s="197" t="s">
        <v>29</v>
      </c>
      <c r="H98" s="197">
        <v>47</v>
      </c>
      <c r="I98" s="61">
        <v>43831</v>
      </c>
      <c r="J98" s="62">
        <v>43982</v>
      </c>
      <c r="K98" s="72" t="s">
        <v>189</v>
      </c>
      <c r="L98" s="64">
        <v>23.14</v>
      </c>
      <c r="M98" s="65">
        <v>40.71</v>
      </c>
      <c r="N98" s="65">
        <v>56.89</v>
      </c>
      <c r="O98" s="65">
        <v>73.75</v>
      </c>
      <c r="P98" s="65">
        <v>81.31</v>
      </c>
      <c r="Q98" s="58">
        <v>2.46</v>
      </c>
      <c r="R98" s="66">
        <v>74.83</v>
      </c>
      <c r="S98" s="58">
        <v>0.7</v>
      </c>
      <c r="T98" s="58">
        <v>21.29</v>
      </c>
      <c r="U98" s="58"/>
      <c r="V98" s="58"/>
      <c r="W98" s="65">
        <v>15.4</v>
      </c>
      <c r="X98" s="65">
        <v>468.47</v>
      </c>
      <c r="Y98" s="65">
        <v>23.66</v>
      </c>
      <c r="Z98" s="58">
        <v>719.74</v>
      </c>
      <c r="AA98" s="70">
        <v>12.66</v>
      </c>
      <c r="AB98" s="70">
        <v>11</v>
      </c>
      <c r="AC98" s="100">
        <v>12.82</v>
      </c>
      <c r="AD98" s="218">
        <v>390</v>
      </c>
      <c r="AE98" s="197">
        <v>510202787</v>
      </c>
      <c r="AF98" s="197" t="s">
        <v>41</v>
      </c>
    </row>
    <row r="99" spans="1:32" s="13" customFormat="1" ht="20.149999999999999" customHeight="1" x14ac:dyDescent="0.25">
      <c r="A99" s="197" t="s">
        <v>188</v>
      </c>
      <c r="B99" s="197"/>
      <c r="C99" s="197" t="s">
        <v>531</v>
      </c>
      <c r="D99" s="197" t="s">
        <v>56</v>
      </c>
      <c r="E99" s="197">
        <v>22147</v>
      </c>
      <c r="F99" s="197" t="s">
        <v>186</v>
      </c>
      <c r="G99" s="197" t="s">
        <v>29</v>
      </c>
      <c r="H99" s="197">
        <v>176</v>
      </c>
      <c r="I99" s="61">
        <v>44197</v>
      </c>
      <c r="J99" s="62">
        <v>44255</v>
      </c>
      <c r="K99" s="199" t="s">
        <v>189</v>
      </c>
      <c r="L99" s="64">
        <v>21.11</v>
      </c>
      <c r="M99" s="65">
        <v>37.130000000000003</v>
      </c>
      <c r="N99" s="65">
        <v>53.31</v>
      </c>
      <c r="O99" s="65">
        <v>70.17</v>
      </c>
      <c r="P99" s="65">
        <v>77.73</v>
      </c>
      <c r="Q99" s="58">
        <v>2.46</v>
      </c>
      <c r="R99" s="66">
        <v>74.83</v>
      </c>
      <c r="S99" s="58">
        <v>0.81</v>
      </c>
      <c r="T99" s="58">
        <v>24.64</v>
      </c>
      <c r="U99" s="58">
        <v>2.56</v>
      </c>
      <c r="V99" s="58">
        <v>77.88</v>
      </c>
      <c r="W99" s="65">
        <v>11.82</v>
      </c>
      <c r="X99" s="65">
        <v>359.56</v>
      </c>
      <c r="Y99" s="65">
        <v>22.78</v>
      </c>
      <c r="Z99" s="58">
        <v>692.97</v>
      </c>
      <c r="AA99" s="70">
        <v>12.19</v>
      </c>
      <c r="AB99" s="70">
        <v>10.59</v>
      </c>
      <c r="AC99" s="100">
        <v>20.84</v>
      </c>
      <c r="AD99" s="218">
        <v>633.95000000000005</v>
      </c>
      <c r="AE99" s="197">
        <v>510202242</v>
      </c>
      <c r="AF99" s="197" t="s">
        <v>41</v>
      </c>
    </row>
    <row r="100" spans="1:32" s="13" customFormat="1" ht="20.149999999999999" customHeight="1" x14ac:dyDescent="0.25">
      <c r="A100" s="197"/>
      <c r="B100" s="197"/>
      <c r="C100" s="197" t="s">
        <v>8</v>
      </c>
      <c r="D100" s="197" t="s">
        <v>56</v>
      </c>
      <c r="E100" s="197">
        <v>22147</v>
      </c>
      <c r="F100" s="197" t="s">
        <v>186</v>
      </c>
      <c r="G100" s="197" t="s">
        <v>29</v>
      </c>
      <c r="H100" s="197">
        <v>53</v>
      </c>
      <c r="I100" s="61">
        <v>44197</v>
      </c>
      <c r="J100" s="62">
        <v>44255</v>
      </c>
      <c r="K100" s="199"/>
      <c r="L100" s="64">
        <v>0</v>
      </c>
      <c r="M100" s="65">
        <v>47.01</v>
      </c>
      <c r="N100" s="65">
        <v>63.19</v>
      </c>
      <c r="O100" s="65">
        <v>80.05</v>
      </c>
      <c r="P100" s="65">
        <v>87.61</v>
      </c>
      <c r="Q100" s="58">
        <v>2.46</v>
      </c>
      <c r="R100" s="96">
        <v>74.83</v>
      </c>
      <c r="S100" s="58">
        <v>0.81</v>
      </c>
      <c r="T100" s="58">
        <v>24.64</v>
      </c>
      <c r="U100" s="58">
        <v>2.56</v>
      </c>
      <c r="V100" s="58">
        <v>77.88</v>
      </c>
      <c r="W100" s="65">
        <v>21.7</v>
      </c>
      <c r="X100" s="65">
        <v>660.11</v>
      </c>
      <c r="Y100" s="65">
        <v>22.78</v>
      </c>
      <c r="Z100" s="58">
        <v>692.97</v>
      </c>
      <c r="AA100" s="70">
        <v>12.19</v>
      </c>
      <c r="AB100" s="70">
        <v>10.59</v>
      </c>
      <c r="AC100" s="100">
        <v>20.84</v>
      </c>
      <c r="AD100" s="218">
        <v>633.95000000000005</v>
      </c>
      <c r="AE100" s="197">
        <v>510202242</v>
      </c>
      <c r="AF100" s="197" t="s">
        <v>41</v>
      </c>
    </row>
    <row r="101" spans="1:32" s="13" customFormat="1" ht="20.149999999999999" customHeight="1" x14ac:dyDescent="0.25">
      <c r="A101" s="197" t="s">
        <v>188</v>
      </c>
      <c r="B101" s="197"/>
      <c r="C101" s="197" t="s">
        <v>115</v>
      </c>
      <c r="D101" s="197" t="s">
        <v>116</v>
      </c>
      <c r="E101" s="197">
        <v>22149</v>
      </c>
      <c r="F101" s="197" t="s">
        <v>186</v>
      </c>
      <c r="G101" s="197"/>
      <c r="H101" s="197">
        <v>162</v>
      </c>
      <c r="I101" s="61">
        <v>44197</v>
      </c>
      <c r="J101" s="62">
        <v>44439</v>
      </c>
      <c r="K101" s="72" t="s">
        <v>189</v>
      </c>
      <c r="L101" s="64">
        <v>22.18</v>
      </c>
      <c r="M101" s="65">
        <v>40.01</v>
      </c>
      <c r="N101" s="65">
        <v>56.19</v>
      </c>
      <c r="O101" s="65">
        <v>73.05</v>
      </c>
      <c r="P101" s="65">
        <v>80.61</v>
      </c>
      <c r="Q101" s="58">
        <v>2.46</v>
      </c>
      <c r="R101" s="66">
        <v>74.83</v>
      </c>
      <c r="S101" s="58">
        <v>0.66</v>
      </c>
      <c r="T101" s="58">
        <v>20.079999999999998</v>
      </c>
      <c r="U101" s="88">
        <v>2.0299999999999998</v>
      </c>
      <c r="V101" s="88">
        <v>61.75</v>
      </c>
      <c r="W101" s="65">
        <v>14.7</v>
      </c>
      <c r="X101" s="65">
        <v>447.17</v>
      </c>
      <c r="Y101" s="65">
        <v>25.12</v>
      </c>
      <c r="Z101" s="58">
        <v>764.15</v>
      </c>
      <c r="AA101" s="70">
        <v>13.27</v>
      </c>
      <c r="AB101" s="70">
        <v>11.85</v>
      </c>
      <c r="AC101" s="100">
        <v>13.55</v>
      </c>
      <c r="AD101" s="218">
        <v>574.94000000000005</v>
      </c>
      <c r="AE101" s="197">
        <v>510201230</v>
      </c>
      <c r="AF101" s="197" t="s">
        <v>41</v>
      </c>
    </row>
    <row r="102" spans="1:32" s="13" customFormat="1" ht="20.149999999999999" customHeight="1" x14ac:dyDescent="0.25">
      <c r="A102" s="197" t="s">
        <v>188</v>
      </c>
      <c r="B102" s="197"/>
      <c r="C102" s="77" t="s">
        <v>55</v>
      </c>
      <c r="D102" s="77" t="s">
        <v>117</v>
      </c>
      <c r="E102" s="77">
        <v>22149</v>
      </c>
      <c r="F102" s="77" t="s">
        <v>186</v>
      </c>
      <c r="G102" s="77" t="s">
        <v>193</v>
      </c>
      <c r="H102" s="77">
        <v>116</v>
      </c>
      <c r="I102" s="74">
        <v>44440</v>
      </c>
      <c r="J102" s="62">
        <v>44712</v>
      </c>
      <c r="K102" s="75" t="s">
        <v>189</v>
      </c>
      <c r="L102" s="64">
        <v>28.01</v>
      </c>
      <c r="M102" s="65">
        <v>58.63</v>
      </c>
      <c r="N102" s="65">
        <v>74.81</v>
      </c>
      <c r="O102" s="65">
        <v>91.67</v>
      </c>
      <c r="P102" s="65">
        <v>99.23</v>
      </c>
      <c r="Q102" s="58">
        <v>2.46</v>
      </c>
      <c r="R102" s="96">
        <v>74.83</v>
      </c>
      <c r="S102" s="66">
        <v>0.93</v>
      </c>
      <c r="T102" s="66">
        <v>28.29</v>
      </c>
      <c r="U102" s="66">
        <v>2.63</v>
      </c>
      <c r="V102" s="66">
        <v>80</v>
      </c>
      <c r="W102" s="65">
        <v>33.32</v>
      </c>
      <c r="X102" s="65">
        <v>1013.59</v>
      </c>
      <c r="Y102" s="65">
        <v>30.64</v>
      </c>
      <c r="Z102" s="78">
        <v>932.07</v>
      </c>
      <c r="AA102" s="65">
        <v>15.59</v>
      </c>
      <c r="AB102" s="65">
        <v>15.05</v>
      </c>
      <c r="AC102" s="251"/>
      <c r="AD102" s="79">
        <v>628.78</v>
      </c>
      <c r="AE102" s="77">
        <v>510200729</v>
      </c>
      <c r="AF102" s="77" t="s">
        <v>42</v>
      </c>
    </row>
    <row r="103" spans="1:32" s="13" customFormat="1" ht="20.149999999999999" customHeight="1" x14ac:dyDescent="0.25">
      <c r="A103" s="197"/>
      <c r="B103" s="197"/>
      <c r="C103" s="77" t="s">
        <v>434</v>
      </c>
      <c r="D103" s="77" t="s">
        <v>117</v>
      </c>
      <c r="E103" s="77">
        <v>22149</v>
      </c>
      <c r="F103" s="77" t="s">
        <v>186</v>
      </c>
      <c r="G103" s="77" t="s">
        <v>193</v>
      </c>
      <c r="H103" s="77">
        <v>20</v>
      </c>
      <c r="I103" s="74">
        <v>44440</v>
      </c>
      <c r="J103" s="62">
        <v>44712</v>
      </c>
      <c r="K103" s="75"/>
      <c r="L103" s="64">
        <v>41.73</v>
      </c>
      <c r="M103" s="65">
        <v>72.349999999999994</v>
      </c>
      <c r="N103" s="65">
        <v>88.53</v>
      </c>
      <c r="O103" s="65">
        <v>105.39</v>
      </c>
      <c r="P103" s="65">
        <v>112.95</v>
      </c>
      <c r="Q103" s="58">
        <v>2.46</v>
      </c>
      <c r="R103" s="66">
        <v>74.83</v>
      </c>
      <c r="S103" s="66">
        <v>0.93</v>
      </c>
      <c r="T103" s="66">
        <v>28.29</v>
      </c>
      <c r="U103" s="66">
        <v>2.63</v>
      </c>
      <c r="V103" s="66">
        <v>80</v>
      </c>
      <c r="W103" s="65">
        <v>47.04</v>
      </c>
      <c r="X103" s="65">
        <v>1430.96</v>
      </c>
      <c r="Y103" s="65">
        <v>30.64</v>
      </c>
      <c r="Z103" s="78">
        <v>932.07</v>
      </c>
      <c r="AA103" s="65">
        <v>15.59</v>
      </c>
      <c r="AB103" s="65">
        <v>15.05</v>
      </c>
      <c r="AC103" s="251"/>
      <c r="AD103" s="79"/>
      <c r="AE103" s="77">
        <v>510204437</v>
      </c>
      <c r="AF103" s="77" t="s">
        <v>42</v>
      </c>
    </row>
    <row r="104" spans="1:32" s="13" customFormat="1" ht="20.149999999999999" customHeight="1" x14ac:dyDescent="0.25">
      <c r="A104" s="197"/>
      <c r="B104" s="197"/>
      <c r="C104" s="197" t="s">
        <v>163</v>
      </c>
      <c r="D104" s="197" t="s">
        <v>267</v>
      </c>
      <c r="E104" s="197">
        <v>22149</v>
      </c>
      <c r="F104" s="197" t="s">
        <v>186</v>
      </c>
      <c r="G104" s="197" t="s">
        <v>29</v>
      </c>
      <c r="H104" s="197">
        <v>27</v>
      </c>
      <c r="I104" s="193">
        <v>44317</v>
      </c>
      <c r="J104" s="84">
        <v>44681</v>
      </c>
      <c r="K104" s="194"/>
      <c r="L104" s="86">
        <v>24.22</v>
      </c>
      <c r="M104" s="87">
        <v>40.090000000000003</v>
      </c>
      <c r="N104" s="87">
        <v>56.27</v>
      </c>
      <c r="O104" s="87">
        <v>73.13</v>
      </c>
      <c r="P104" s="87">
        <v>80.69</v>
      </c>
      <c r="Q104" s="58">
        <v>2.46</v>
      </c>
      <c r="R104" s="96">
        <v>74.83</v>
      </c>
      <c r="S104" s="58"/>
      <c r="T104" s="58"/>
      <c r="U104" s="66">
        <v>6.35</v>
      </c>
      <c r="V104" s="66">
        <v>193.17</v>
      </c>
      <c r="W104" s="87">
        <v>14.78</v>
      </c>
      <c r="X104" s="87">
        <v>449.61</v>
      </c>
      <c r="Y104" s="87">
        <v>22.01</v>
      </c>
      <c r="Z104" s="195">
        <v>669.54</v>
      </c>
      <c r="AA104" s="87">
        <v>11.78</v>
      </c>
      <c r="AB104" s="87">
        <v>10.23</v>
      </c>
      <c r="AC104" s="94"/>
      <c r="AD104" s="69">
        <v>222.07</v>
      </c>
      <c r="AE104" s="197">
        <v>510203777</v>
      </c>
      <c r="AF104" s="197" t="s">
        <v>42</v>
      </c>
    </row>
    <row r="105" spans="1:32" s="13" customFormat="1" ht="20.149999999999999" customHeight="1" x14ac:dyDescent="0.25">
      <c r="A105" s="197"/>
      <c r="B105" s="197"/>
      <c r="C105" s="197" t="s">
        <v>268</v>
      </c>
      <c r="D105" s="197" t="s">
        <v>269</v>
      </c>
      <c r="E105" s="197">
        <v>22149</v>
      </c>
      <c r="F105" s="197" t="s">
        <v>186</v>
      </c>
      <c r="G105" s="197"/>
      <c r="H105" s="197">
        <v>34</v>
      </c>
      <c r="I105" s="61">
        <v>42736</v>
      </c>
      <c r="J105" s="62">
        <v>43100</v>
      </c>
      <c r="K105" s="63"/>
      <c r="L105" s="64"/>
      <c r="M105" s="70"/>
      <c r="N105" s="70"/>
      <c r="O105" s="70"/>
      <c r="P105" s="70"/>
      <c r="Q105" s="58"/>
      <c r="R105" s="58"/>
      <c r="S105" s="58"/>
      <c r="T105" s="58"/>
      <c r="U105" s="58"/>
      <c r="V105" s="58"/>
      <c r="W105" s="70"/>
      <c r="X105" s="70"/>
      <c r="Y105" s="70"/>
      <c r="Z105" s="58"/>
      <c r="AA105" s="70"/>
      <c r="AB105" s="70"/>
      <c r="AC105" s="100"/>
      <c r="AD105" s="218"/>
      <c r="AE105" s="197">
        <v>510202071</v>
      </c>
      <c r="AF105" s="197" t="s">
        <v>42</v>
      </c>
    </row>
    <row r="106" spans="1:32" s="13" customFormat="1" ht="20.149999999999999" customHeight="1" x14ac:dyDescent="0.25">
      <c r="A106" s="197" t="s">
        <v>188</v>
      </c>
      <c r="B106" s="197"/>
      <c r="C106" s="77" t="s">
        <v>178</v>
      </c>
      <c r="D106" s="77" t="s">
        <v>244</v>
      </c>
      <c r="E106" s="77">
        <v>22159</v>
      </c>
      <c r="F106" s="77" t="s">
        <v>186</v>
      </c>
      <c r="G106" s="77" t="s">
        <v>29</v>
      </c>
      <c r="H106" s="77">
        <v>177</v>
      </c>
      <c r="I106" s="74">
        <v>44197</v>
      </c>
      <c r="J106" s="62">
        <v>44561</v>
      </c>
      <c r="K106" s="75" t="s">
        <v>189</v>
      </c>
      <c r="L106" s="64">
        <v>27.93</v>
      </c>
      <c r="M106" s="65">
        <v>58.67</v>
      </c>
      <c r="N106" s="65">
        <v>74.849999999999994</v>
      </c>
      <c r="O106" s="65">
        <v>91.71</v>
      </c>
      <c r="P106" s="65">
        <v>99.27</v>
      </c>
      <c r="Q106" s="66">
        <v>2.46</v>
      </c>
      <c r="R106" s="66">
        <v>74.83</v>
      </c>
      <c r="S106" s="66">
        <v>0.88</v>
      </c>
      <c r="T106" s="66">
        <v>26.77</v>
      </c>
      <c r="U106" s="66">
        <v>2.37</v>
      </c>
      <c r="V106" s="66">
        <v>72.099999999999994</v>
      </c>
      <c r="W106" s="65">
        <v>33.36</v>
      </c>
      <c r="X106" s="65">
        <v>1014.81</v>
      </c>
      <c r="Y106" s="65">
        <v>28.97</v>
      </c>
      <c r="Z106" s="78">
        <v>881.27</v>
      </c>
      <c r="AA106" s="65">
        <v>15.5</v>
      </c>
      <c r="AB106" s="65">
        <v>13.47</v>
      </c>
      <c r="AC106" s="251">
        <v>23.67</v>
      </c>
      <c r="AD106" s="79">
        <v>720.04</v>
      </c>
      <c r="AE106" s="77">
        <v>510201047</v>
      </c>
      <c r="AF106" s="77" t="s">
        <v>42</v>
      </c>
    </row>
    <row r="107" spans="1:32" s="13" customFormat="1" ht="20.149999999999999" customHeight="1" x14ac:dyDescent="0.25">
      <c r="A107" s="197"/>
      <c r="B107" s="197"/>
      <c r="C107" s="77" t="s">
        <v>179</v>
      </c>
      <c r="D107" s="77" t="s">
        <v>244</v>
      </c>
      <c r="E107" s="77">
        <v>22159</v>
      </c>
      <c r="F107" s="77" t="s">
        <v>186</v>
      </c>
      <c r="G107" s="77" t="s">
        <v>29</v>
      </c>
      <c r="H107" s="77">
        <v>21</v>
      </c>
      <c r="I107" s="74">
        <v>44197</v>
      </c>
      <c r="J107" s="62">
        <v>44561</v>
      </c>
      <c r="K107" s="75"/>
      <c r="L107" s="64">
        <v>41.56</v>
      </c>
      <c r="M107" s="65">
        <v>72.3</v>
      </c>
      <c r="N107" s="65">
        <v>88.48</v>
      </c>
      <c r="O107" s="65">
        <v>105.34</v>
      </c>
      <c r="P107" s="65">
        <v>112.9</v>
      </c>
      <c r="Q107" s="66">
        <v>2.46</v>
      </c>
      <c r="R107" s="66">
        <v>74.83</v>
      </c>
      <c r="S107" s="66">
        <v>0.88</v>
      </c>
      <c r="T107" s="66">
        <v>26.77</v>
      </c>
      <c r="U107" s="66">
        <v>2.37</v>
      </c>
      <c r="V107" s="66">
        <v>72.099999999999994</v>
      </c>
      <c r="W107" s="65">
        <v>46.99</v>
      </c>
      <c r="X107" s="65">
        <v>1429.44</v>
      </c>
      <c r="Y107" s="65">
        <v>28.97</v>
      </c>
      <c r="Z107" s="78">
        <v>881.27</v>
      </c>
      <c r="AA107" s="65">
        <v>15.5</v>
      </c>
      <c r="AB107" s="65">
        <v>13.47</v>
      </c>
      <c r="AC107" s="251"/>
      <c r="AD107" s="79">
        <v>620.57000000000005</v>
      </c>
      <c r="AE107" s="77">
        <v>510201047</v>
      </c>
      <c r="AF107" s="77" t="s">
        <v>42</v>
      </c>
    </row>
    <row r="108" spans="1:32" s="13" customFormat="1" ht="20.149999999999999" customHeight="1" x14ac:dyDescent="0.25">
      <c r="A108" s="197" t="s">
        <v>188</v>
      </c>
      <c r="B108" s="197"/>
      <c r="C108" s="97" t="s">
        <v>345</v>
      </c>
      <c r="D108" s="97" t="s">
        <v>245</v>
      </c>
      <c r="E108" s="97">
        <v>22159</v>
      </c>
      <c r="F108" s="97" t="s">
        <v>186</v>
      </c>
      <c r="G108" s="97" t="s">
        <v>187</v>
      </c>
      <c r="H108" s="97">
        <v>187</v>
      </c>
      <c r="I108" s="54">
        <v>44105</v>
      </c>
      <c r="J108" s="55">
        <v>44469</v>
      </c>
      <c r="K108" s="72" t="s">
        <v>189</v>
      </c>
      <c r="L108" s="56">
        <v>25.92</v>
      </c>
      <c r="M108" s="81">
        <v>51.03</v>
      </c>
      <c r="N108" s="81">
        <v>67.209999999999994</v>
      </c>
      <c r="O108" s="81">
        <v>84.07</v>
      </c>
      <c r="P108" s="81">
        <v>91.63</v>
      </c>
      <c r="Q108" s="66">
        <v>2.46</v>
      </c>
      <c r="R108" s="66">
        <v>74.83</v>
      </c>
      <c r="S108" s="217">
        <v>0</v>
      </c>
      <c r="T108" s="217"/>
      <c r="U108" s="217"/>
      <c r="V108" s="217"/>
      <c r="W108" s="81">
        <v>25.72</v>
      </c>
      <c r="X108" s="81">
        <v>782.4</v>
      </c>
      <c r="Y108" s="81">
        <v>26.31</v>
      </c>
      <c r="Z108" s="128">
        <v>800.35</v>
      </c>
      <c r="AA108" s="81">
        <v>14.08</v>
      </c>
      <c r="AB108" s="81">
        <v>12.23</v>
      </c>
      <c r="AC108" s="252"/>
      <c r="AD108" s="206">
        <v>714.87</v>
      </c>
      <c r="AE108" s="129">
        <v>510202140</v>
      </c>
      <c r="AF108" s="129" t="s">
        <v>40</v>
      </c>
    </row>
    <row r="109" spans="1:32" s="13" customFormat="1" ht="20.149999999999999" customHeight="1" x14ac:dyDescent="0.25">
      <c r="A109" s="197" t="s">
        <v>188</v>
      </c>
      <c r="B109" s="197"/>
      <c r="C109" s="197" t="s">
        <v>381</v>
      </c>
      <c r="D109" s="197" t="s">
        <v>246</v>
      </c>
      <c r="E109" s="197">
        <v>22159</v>
      </c>
      <c r="F109" s="197" t="s">
        <v>186</v>
      </c>
      <c r="G109" s="197" t="s">
        <v>227</v>
      </c>
      <c r="H109" s="197">
        <v>104</v>
      </c>
      <c r="I109" s="200">
        <v>44136</v>
      </c>
      <c r="J109" s="62">
        <v>44500</v>
      </c>
      <c r="K109" s="199" t="s">
        <v>189</v>
      </c>
      <c r="L109" s="64">
        <v>25.07</v>
      </c>
      <c r="M109" s="65">
        <v>51.88</v>
      </c>
      <c r="N109" s="65">
        <v>68.06</v>
      </c>
      <c r="O109" s="65">
        <v>84.92</v>
      </c>
      <c r="P109" s="65">
        <v>92.48</v>
      </c>
      <c r="Q109" s="66">
        <v>2.46</v>
      </c>
      <c r="R109" s="66">
        <v>74.83</v>
      </c>
      <c r="S109" s="58">
        <v>0.8</v>
      </c>
      <c r="T109" s="58">
        <v>24.34</v>
      </c>
      <c r="U109" s="58">
        <v>0.8</v>
      </c>
      <c r="V109" s="58">
        <v>24.34</v>
      </c>
      <c r="W109" s="65">
        <v>26.57</v>
      </c>
      <c r="X109" s="65">
        <v>808.26</v>
      </c>
      <c r="Y109" s="65">
        <v>25.95</v>
      </c>
      <c r="Z109" s="201">
        <v>789.4</v>
      </c>
      <c r="AA109" s="65">
        <v>13.88</v>
      </c>
      <c r="AB109" s="65">
        <v>12.07</v>
      </c>
      <c r="AC109" s="94">
        <v>16.239999999999998</v>
      </c>
      <c r="AD109" s="69">
        <v>494.02</v>
      </c>
      <c r="AE109" s="197">
        <v>510200411</v>
      </c>
      <c r="AF109" s="197" t="s">
        <v>42</v>
      </c>
    </row>
    <row r="110" spans="1:32" s="13" customFormat="1" ht="20.149999999999999" customHeight="1" x14ac:dyDescent="0.25">
      <c r="A110" s="197" t="s">
        <v>188</v>
      </c>
      <c r="B110" s="197"/>
      <c r="C110" s="198" t="s">
        <v>91</v>
      </c>
      <c r="D110" s="198" t="s">
        <v>92</v>
      </c>
      <c r="E110" s="198">
        <v>22175</v>
      </c>
      <c r="F110" s="198" t="s">
        <v>186</v>
      </c>
      <c r="G110" s="198" t="s">
        <v>193</v>
      </c>
      <c r="H110" s="198">
        <v>96</v>
      </c>
      <c r="I110" s="200">
        <v>44440</v>
      </c>
      <c r="J110" s="62">
        <v>44561</v>
      </c>
      <c r="K110" s="199" t="s">
        <v>189</v>
      </c>
      <c r="L110" s="64">
        <v>27.36</v>
      </c>
      <c r="M110" s="65">
        <v>56.5</v>
      </c>
      <c r="N110" s="65">
        <v>72.680000000000007</v>
      </c>
      <c r="O110" s="65">
        <v>89.54</v>
      </c>
      <c r="P110" s="65">
        <v>97.1</v>
      </c>
      <c r="Q110" s="66">
        <v>2.46</v>
      </c>
      <c r="R110" s="66">
        <v>74.83</v>
      </c>
      <c r="S110" s="219"/>
      <c r="T110" s="219">
        <f t="shared" ref="T110:T111" si="34">S110*30.42</f>
        <v>0</v>
      </c>
      <c r="U110" s="219">
        <v>3.25</v>
      </c>
      <c r="V110" s="219">
        <f t="shared" ref="V110:V111" si="35">U110*30.42</f>
        <v>98.865000000000009</v>
      </c>
      <c r="W110" s="65">
        <v>31.19</v>
      </c>
      <c r="X110" s="70">
        <f t="shared" ref="X110:X111" si="36">W110*30.42</f>
        <v>948.79980000000012</v>
      </c>
      <c r="Y110" s="65">
        <v>27.89</v>
      </c>
      <c r="Z110" s="219">
        <f t="shared" ref="Z110:Z111" si="37">Y110*30.42</f>
        <v>848.41380000000004</v>
      </c>
      <c r="AA110" s="65">
        <v>15.5</v>
      </c>
      <c r="AB110" s="65">
        <v>12.39</v>
      </c>
      <c r="AC110" s="249"/>
      <c r="AD110" s="73">
        <v>684.15</v>
      </c>
      <c r="AE110" s="198">
        <v>510200239</v>
      </c>
      <c r="AF110" s="198" t="s">
        <v>42</v>
      </c>
    </row>
    <row r="111" spans="1:32" s="13" customFormat="1" ht="20.149999999999999" customHeight="1" x14ac:dyDescent="0.25">
      <c r="A111" s="197"/>
      <c r="B111" s="197"/>
      <c r="C111" s="198" t="s">
        <v>428</v>
      </c>
      <c r="D111" s="198" t="s">
        <v>92</v>
      </c>
      <c r="E111" s="198">
        <v>22175</v>
      </c>
      <c r="F111" s="198" t="s">
        <v>186</v>
      </c>
      <c r="G111" s="198" t="s">
        <v>193</v>
      </c>
      <c r="H111" s="198">
        <v>26</v>
      </c>
      <c r="I111" s="200">
        <v>44440</v>
      </c>
      <c r="J111" s="62">
        <v>44561</v>
      </c>
      <c r="K111" s="199"/>
      <c r="L111" s="64">
        <v>40.549999999999997</v>
      </c>
      <c r="M111" s="65">
        <v>69.69</v>
      </c>
      <c r="N111" s="65">
        <v>85.87</v>
      </c>
      <c r="O111" s="65">
        <v>102.73</v>
      </c>
      <c r="P111" s="65">
        <v>110.29</v>
      </c>
      <c r="Q111" s="66">
        <v>2.46</v>
      </c>
      <c r="R111" s="66">
        <v>74.83</v>
      </c>
      <c r="S111" s="219"/>
      <c r="T111" s="219">
        <f t="shared" si="34"/>
        <v>0</v>
      </c>
      <c r="U111" s="219">
        <v>3.25</v>
      </c>
      <c r="V111" s="219">
        <f t="shared" si="35"/>
        <v>98.865000000000009</v>
      </c>
      <c r="W111" s="65">
        <v>44.38</v>
      </c>
      <c r="X111" s="70">
        <f t="shared" si="36"/>
        <v>1350.0396000000001</v>
      </c>
      <c r="Y111" s="65">
        <v>27.89</v>
      </c>
      <c r="Z111" s="219">
        <f t="shared" si="37"/>
        <v>848.41380000000004</v>
      </c>
      <c r="AA111" s="65">
        <v>15.5</v>
      </c>
      <c r="AB111" s="65">
        <v>12.39</v>
      </c>
      <c r="AC111" s="249"/>
      <c r="AD111" s="73">
        <v>684.15</v>
      </c>
      <c r="AE111" s="198">
        <v>510204459</v>
      </c>
      <c r="AF111" s="198" t="s">
        <v>42</v>
      </c>
    </row>
    <row r="112" spans="1:32" s="13" customFormat="1" ht="20.149999999999999" customHeight="1" x14ac:dyDescent="0.25">
      <c r="A112" s="197"/>
      <c r="B112" s="197"/>
      <c r="C112" s="197" t="s">
        <v>371</v>
      </c>
      <c r="D112" s="197" t="s">
        <v>372</v>
      </c>
      <c r="E112" s="197">
        <v>22179</v>
      </c>
      <c r="F112" s="197" t="s">
        <v>186</v>
      </c>
      <c r="G112" s="197" t="s">
        <v>29</v>
      </c>
      <c r="H112" s="197">
        <v>115</v>
      </c>
      <c r="I112" s="83">
        <v>44197</v>
      </c>
      <c r="J112" s="84">
        <v>44439</v>
      </c>
      <c r="K112" s="85" t="s">
        <v>189</v>
      </c>
      <c r="L112" s="86">
        <v>22.33</v>
      </c>
      <c r="M112" s="87">
        <v>39.840000000000003</v>
      </c>
      <c r="N112" s="87">
        <v>56.02</v>
      </c>
      <c r="O112" s="87">
        <v>72.88</v>
      </c>
      <c r="P112" s="87">
        <v>80.44</v>
      </c>
      <c r="Q112" s="66">
        <v>2.46</v>
      </c>
      <c r="R112" s="66">
        <v>74.83</v>
      </c>
      <c r="S112" s="58">
        <v>0.56000000000000005</v>
      </c>
      <c r="T112" s="58">
        <v>17.04</v>
      </c>
      <c r="U112" s="88">
        <v>1.71</v>
      </c>
      <c r="V112" s="88">
        <f>ROUND(U112*30.42,2)</f>
        <v>52.02</v>
      </c>
      <c r="W112" s="87">
        <v>14.53</v>
      </c>
      <c r="X112" s="87">
        <v>442</v>
      </c>
      <c r="Y112" s="87">
        <v>24.82</v>
      </c>
      <c r="Z112" s="89">
        <v>755.02</v>
      </c>
      <c r="AA112" s="87">
        <v>13.28</v>
      </c>
      <c r="AB112" s="87">
        <v>11.54</v>
      </c>
      <c r="AC112" s="130">
        <v>20.14</v>
      </c>
      <c r="AD112" s="122">
        <v>612.66</v>
      </c>
      <c r="AE112" s="220">
        <v>510203868</v>
      </c>
      <c r="AF112" s="220" t="s">
        <v>41</v>
      </c>
    </row>
    <row r="113" spans="1:32" s="13" customFormat="1" ht="20.149999999999999" customHeight="1" x14ac:dyDescent="0.25">
      <c r="A113" s="197" t="s">
        <v>188</v>
      </c>
      <c r="B113" s="197"/>
      <c r="C113" s="220" t="s">
        <v>400</v>
      </c>
      <c r="D113" s="220" t="s">
        <v>399</v>
      </c>
      <c r="E113" s="220">
        <v>22179</v>
      </c>
      <c r="F113" s="221" t="s">
        <v>186</v>
      </c>
      <c r="G113" s="221" t="s">
        <v>29</v>
      </c>
      <c r="H113" s="221">
        <v>145</v>
      </c>
      <c r="I113" s="204">
        <v>44378</v>
      </c>
      <c r="J113" s="84">
        <v>44408</v>
      </c>
      <c r="K113" s="222" t="s">
        <v>189</v>
      </c>
      <c r="L113" s="86">
        <v>26</v>
      </c>
      <c r="M113" s="87">
        <v>53.15</v>
      </c>
      <c r="N113" s="87">
        <v>69.33</v>
      </c>
      <c r="O113" s="87">
        <v>86.19</v>
      </c>
      <c r="P113" s="87">
        <v>93.75</v>
      </c>
      <c r="Q113" s="66">
        <v>2.46</v>
      </c>
      <c r="R113" s="66">
        <v>74.83</v>
      </c>
      <c r="S113" s="219">
        <v>0.76</v>
      </c>
      <c r="T113" s="219">
        <v>23.12</v>
      </c>
      <c r="U113" s="219">
        <v>2.3199999999999998</v>
      </c>
      <c r="V113" s="219">
        <v>70.569999999999993</v>
      </c>
      <c r="W113" s="87">
        <v>27.84</v>
      </c>
      <c r="X113" s="87">
        <v>846.89</v>
      </c>
      <c r="Y113" s="87">
        <v>27.27</v>
      </c>
      <c r="Z113" s="205">
        <v>829.55</v>
      </c>
      <c r="AA113" s="87">
        <v>15.11</v>
      </c>
      <c r="AB113" s="87">
        <v>12.16</v>
      </c>
      <c r="AC113" s="255">
        <v>22.3</v>
      </c>
      <c r="AD113" s="203">
        <v>678.37</v>
      </c>
      <c r="AE113" s="221">
        <v>510204266</v>
      </c>
      <c r="AF113" s="220" t="s">
        <v>42</v>
      </c>
    </row>
    <row r="114" spans="1:32" s="13" customFormat="1" ht="20.149999999999999" customHeight="1" x14ac:dyDescent="0.25">
      <c r="A114" s="197" t="s">
        <v>188</v>
      </c>
      <c r="B114" s="197"/>
      <c r="C114" s="220" t="s">
        <v>435</v>
      </c>
      <c r="D114" s="220" t="s">
        <v>399</v>
      </c>
      <c r="E114" s="220">
        <v>22179</v>
      </c>
      <c r="F114" s="221" t="s">
        <v>186</v>
      </c>
      <c r="G114" s="221" t="s">
        <v>29</v>
      </c>
      <c r="H114" s="221">
        <v>21</v>
      </c>
      <c r="I114" s="204">
        <v>44378</v>
      </c>
      <c r="J114" s="84">
        <v>44408</v>
      </c>
      <c r="K114" s="222"/>
      <c r="L114" s="86">
        <v>38.590000000000003</v>
      </c>
      <c r="M114" s="87">
        <v>65.739999999999995</v>
      </c>
      <c r="N114" s="87">
        <v>81.92</v>
      </c>
      <c r="O114" s="87">
        <v>98.78</v>
      </c>
      <c r="P114" s="87">
        <v>106.34</v>
      </c>
      <c r="Q114" s="66">
        <v>2.46</v>
      </c>
      <c r="R114" s="66">
        <v>74.83</v>
      </c>
      <c r="S114" s="219">
        <v>0.76</v>
      </c>
      <c r="T114" s="219">
        <v>23.12</v>
      </c>
      <c r="U114" s="219">
        <v>2.3199999999999998</v>
      </c>
      <c r="V114" s="219">
        <v>70.569999999999993</v>
      </c>
      <c r="W114" s="87">
        <v>40.43</v>
      </c>
      <c r="X114" s="87">
        <v>1229.8800000000001</v>
      </c>
      <c r="Y114" s="87">
        <v>27.27</v>
      </c>
      <c r="Z114" s="205">
        <v>829.55</v>
      </c>
      <c r="AA114" s="87">
        <v>15.11</v>
      </c>
      <c r="AB114" s="87">
        <v>12.16</v>
      </c>
      <c r="AC114" s="255">
        <v>22.3</v>
      </c>
      <c r="AD114" s="203">
        <v>678.37</v>
      </c>
      <c r="AE114" s="221">
        <v>510204266</v>
      </c>
      <c r="AF114" s="220" t="s">
        <v>42</v>
      </c>
    </row>
    <row r="115" spans="1:32" s="13" customFormat="1" ht="20.149999999999999" customHeight="1" x14ac:dyDescent="0.25">
      <c r="A115" s="197" t="s">
        <v>188</v>
      </c>
      <c r="B115" s="197"/>
      <c r="C115" s="220" t="s">
        <v>548</v>
      </c>
      <c r="D115" s="220" t="s">
        <v>399</v>
      </c>
      <c r="E115" s="220">
        <v>22179</v>
      </c>
      <c r="F115" s="221" t="s">
        <v>186</v>
      </c>
      <c r="G115" s="221" t="s">
        <v>29</v>
      </c>
      <c r="H115" s="221">
        <v>39</v>
      </c>
      <c r="I115" s="204">
        <v>44378</v>
      </c>
      <c r="J115" s="84">
        <v>44408</v>
      </c>
      <c r="K115" s="222"/>
      <c r="L115" s="86">
        <v>35.25</v>
      </c>
      <c r="M115" s="87">
        <v>62.4</v>
      </c>
      <c r="N115" s="87">
        <v>78.58</v>
      </c>
      <c r="O115" s="87">
        <v>95.44</v>
      </c>
      <c r="P115" s="87">
        <v>103</v>
      </c>
      <c r="Q115" s="66">
        <v>2.46</v>
      </c>
      <c r="R115" s="66">
        <v>74.83</v>
      </c>
      <c r="S115" s="219">
        <v>0.76</v>
      </c>
      <c r="T115" s="219">
        <v>23.12</v>
      </c>
      <c r="U115" s="219">
        <v>2.3199999999999998</v>
      </c>
      <c r="V115" s="219">
        <v>70.569999999999993</v>
      </c>
      <c r="W115" s="87">
        <v>37.090000000000003</v>
      </c>
      <c r="X115" s="87">
        <v>1128.28</v>
      </c>
      <c r="Y115" s="87">
        <v>27.27</v>
      </c>
      <c r="Z115" s="205">
        <v>829.55</v>
      </c>
      <c r="AA115" s="87">
        <v>15.11</v>
      </c>
      <c r="AB115" s="87">
        <v>12.16</v>
      </c>
      <c r="AC115" s="255">
        <v>22.3</v>
      </c>
      <c r="AD115" s="203">
        <v>678.37</v>
      </c>
      <c r="AE115" s="221">
        <v>510204266</v>
      </c>
      <c r="AF115" s="220" t="s">
        <v>42</v>
      </c>
    </row>
    <row r="116" spans="1:32" s="196" customFormat="1" ht="20.149999999999999" customHeight="1" x14ac:dyDescent="0.25">
      <c r="A116" s="197" t="s">
        <v>188</v>
      </c>
      <c r="B116" s="197"/>
      <c r="C116" s="220" t="s">
        <v>400</v>
      </c>
      <c r="D116" s="220" t="s">
        <v>399</v>
      </c>
      <c r="E116" s="220">
        <v>22179</v>
      </c>
      <c r="F116" s="221" t="s">
        <v>186</v>
      </c>
      <c r="G116" s="221" t="s">
        <v>29</v>
      </c>
      <c r="H116" s="221">
        <v>145</v>
      </c>
      <c r="I116" s="204">
        <v>44409</v>
      </c>
      <c r="J116" s="84">
        <v>44773</v>
      </c>
      <c r="K116" s="222" t="s">
        <v>189</v>
      </c>
      <c r="L116" s="86">
        <v>26.59</v>
      </c>
      <c r="M116" s="87">
        <v>55.01</v>
      </c>
      <c r="N116" s="87">
        <v>71.19</v>
      </c>
      <c r="O116" s="87">
        <v>88.05</v>
      </c>
      <c r="P116" s="87">
        <v>95.61</v>
      </c>
      <c r="Q116" s="66">
        <v>2.46</v>
      </c>
      <c r="R116" s="66">
        <v>74.83</v>
      </c>
      <c r="S116" s="219">
        <v>0.76</v>
      </c>
      <c r="T116" s="219">
        <v>23.12</v>
      </c>
      <c r="U116" s="219">
        <v>2.3199999999999998</v>
      </c>
      <c r="V116" s="219">
        <v>70.569999999999993</v>
      </c>
      <c r="W116" s="87">
        <v>29.7</v>
      </c>
      <c r="X116" s="87">
        <v>903.47</v>
      </c>
      <c r="Y116" s="87">
        <v>27.85</v>
      </c>
      <c r="Z116" s="205">
        <v>847.19700000000012</v>
      </c>
      <c r="AA116" s="87">
        <v>15.43</v>
      </c>
      <c r="AB116" s="87">
        <v>12.42</v>
      </c>
      <c r="AC116" s="255">
        <v>22.3</v>
      </c>
      <c r="AD116" s="203">
        <v>678.37</v>
      </c>
      <c r="AE116" s="221">
        <v>510204266</v>
      </c>
      <c r="AF116" s="220" t="s">
        <v>42</v>
      </c>
    </row>
    <row r="117" spans="1:32" s="196" customFormat="1" ht="20.149999999999999" customHeight="1" x14ac:dyDescent="0.25">
      <c r="A117" s="197" t="s">
        <v>188</v>
      </c>
      <c r="B117" s="197"/>
      <c r="C117" s="220" t="s">
        <v>435</v>
      </c>
      <c r="D117" s="220" t="s">
        <v>399</v>
      </c>
      <c r="E117" s="220">
        <v>22179</v>
      </c>
      <c r="F117" s="221" t="s">
        <v>186</v>
      </c>
      <c r="G117" s="221" t="s">
        <v>29</v>
      </c>
      <c r="H117" s="221">
        <v>21</v>
      </c>
      <c r="I117" s="204">
        <v>44409</v>
      </c>
      <c r="J117" s="84">
        <v>44773</v>
      </c>
      <c r="K117" s="222"/>
      <c r="L117" s="86">
        <v>39.49</v>
      </c>
      <c r="M117" s="87">
        <v>67.91</v>
      </c>
      <c r="N117" s="87">
        <v>84.09</v>
      </c>
      <c r="O117" s="87">
        <v>100.95</v>
      </c>
      <c r="P117" s="87">
        <v>108.51</v>
      </c>
      <c r="Q117" s="66">
        <v>2.46</v>
      </c>
      <c r="R117" s="66">
        <v>74.83</v>
      </c>
      <c r="S117" s="219">
        <v>0.76</v>
      </c>
      <c r="T117" s="219">
        <v>23.12</v>
      </c>
      <c r="U117" s="219">
        <v>2.3199999999999998</v>
      </c>
      <c r="V117" s="219">
        <v>70.569999999999993</v>
      </c>
      <c r="W117" s="87">
        <v>42.6</v>
      </c>
      <c r="X117" s="87">
        <v>1295.8900000000001</v>
      </c>
      <c r="Y117" s="87">
        <v>27.85</v>
      </c>
      <c r="Z117" s="205">
        <v>847.19700000000012</v>
      </c>
      <c r="AA117" s="87">
        <v>15.43</v>
      </c>
      <c r="AB117" s="87">
        <v>12.42</v>
      </c>
      <c r="AC117" s="255">
        <v>22.3</v>
      </c>
      <c r="AD117" s="203">
        <v>678.37</v>
      </c>
      <c r="AE117" s="221">
        <v>510204266</v>
      </c>
      <c r="AF117" s="220" t="s">
        <v>42</v>
      </c>
    </row>
    <row r="118" spans="1:32" s="196" customFormat="1" ht="20.149999999999999" customHeight="1" x14ac:dyDescent="0.25">
      <c r="A118" s="197" t="s">
        <v>188</v>
      </c>
      <c r="B118" s="197"/>
      <c r="C118" s="220" t="s">
        <v>548</v>
      </c>
      <c r="D118" s="220" t="s">
        <v>399</v>
      </c>
      <c r="E118" s="220">
        <v>22179</v>
      </c>
      <c r="F118" s="221" t="s">
        <v>186</v>
      </c>
      <c r="G118" s="221" t="s">
        <v>29</v>
      </c>
      <c r="H118" s="221">
        <v>39</v>
      </c>
      <c r="I118" s="204">
        <v>44409</v>
      </c>
      <c r="J118" s="84">
        <v>44773</v>
      </c>
      <c r="K118" s="222"/>
      <c r="L118" s="86">
        <v>36.08</v>
      </c>
      <c r="M118" s="87">
        <v>64.5</v>
      </c>
      <c r="N118" s="87">
        <v>80.680000000000007</v>
      </c>
      <c r="O118" s="87">
        <v>97.54</v>
      </c>
      <c r="P118" s="87">
        <v>105.1</v>
      </c>
      <c r="Q118" s="66">
        <v>2.46</v>
      </c>
      <c r="R118" s="66">
        <v>74.83</v>
      </c>
      <c r="S118" s="219">
        <v>0.76</v>
      </c>
      <c r="T118" s="219">
        <v>23.12</v>
      </c>
      <c r="U118" s="219">
        <v>2.3199999999999998</v>
      </c>
      <c r="V118" s="219">
        <v>70.569999999999993</v>
      </c>
      <c r="W118" s="87">
        <v>39.19</v>
      </c>
      <c r="X118" s="87">
        <v>1192.1600000000001</v>
      </c>
      <c r="Y118" s="87">
        <v>27.85</v>
      </c>
      <c r="Z118" s="205">
        <v>847.19700000000012</v>
      </c>
      <c r="AA118" s="87">
        <v>15.43</v>
      </c>
      <c r="AB118" s="87">
        <v>12.42</v>
      </c>
      <c r="AC118" s="255">
        <v>22.3</v>
      </c>
      <c r="AD118" s="203">
        <v>678.37</v>
      </c>
      <c r="AE118" s="221">
        <v>510204266</v>
      </c>
      <c r="AF118" s="220" t="s">
        <v>42</v>
      </c>
    </row>
    <row r="119" spans="1:32" s="13" customFormat="1" ht="20.149999999999999" customHeight="1" x14ac:dyDescent="0.25">
      <c r="A119" s="197" t="s">
        <v>188</v>
      </c>
      <c r="B119" s="197"/>
      <c r="C119" s="197" t="s">
        <v>112</v>
      </c>
      <c r="D119" s="197" t="s">
        <v>192</v>
      </c>
      <c r="E119" s="197">
        <v>22179</v>
      </c>
      <c r="F119" s="197" t="s">
        <v>186</v>
      </c>
      <c r="G119" s="197"/>
      <c r="H119" s="197">
        <v>22</v>
      </c>
      <c r="I119" s="83">
        <v>44197</v>
      </c>
      <c r="J119" s="84">
        <v>44561</v>
      </c>
      <c r="K119" s="72" t="s">
        <v>189</v>
      </c>
      <c r="L119" s="64">
        <v>22.32</v>
      </c>
      <c r="M119" s="65">
        <v>40.19</v>
      </c>
      <c r="N119" s="65">
        <v>56.37</v>
      </c>
      <c r="O119" s="65">
        <v>73.23</v>
      </c>
      <c r="P119" s="65">
        <v>80.790000000000006</v>
      </c>
      <c r="Q119" s="66">
        <v>2.46</v>
      </c>
      <c r="R119" s="66">
        <v>74.83</v>
      </c>
      <c r="S119" s="58">
        <v>0.81</v>
      </c>
      <c r="T119" s="58">
        <v>24.64</v>
      </c>
      <c r="U119" s="97">
        <v>4.07</v>
      </c>
      <c r="V119" s="97">
        <v>123.81</v>
      </c>
      <c r="W119" s="65">
        <v>14.88</v>
      </c>
      <c r="X119" s="65">
        <v>452.65</v>
      </c>
      <c r="Y119" s="65">
        <v>22.62</v>
      </c>
      <c r="Z119" s="218" t="s">
        <v>582</v>
      </c>
      <c r="AA119" s="70">
        <v>12.1</v>
      </c>
      <c r="AB119" s="70">
        <v>10.518300000000002</v>
      </c>
      <c r="AC119" s="100">
        <v>19.73</v>
      </c>
      <c r="AD119" s="218">
        <v>600.19000000000005</v>
      </c>
      <c r="AE119" s="197">
        <v>510202275</v>
      </c>
      <c r="AF119" s="77" t="s">
        <v>41</v>
      </c>
    </row>
    <row r="120" spans="1:32" s="13" customFormat="1" ht="20.149999999999999" customHeight="1" x14ac:dyDescent="0.25">
      <c r="A120" s="197" t="s">
        <v>188</v>
      </c>
      <c r="B120" s="197"/>
      <c r="C120" s="198" t="s">
        <v>350</v>
      </c>
      <c r="D120" s="197" t="s">
        <v>270</v>
      </c>
      <c r="E120" s="197">
        <v>22297</v>
      </c>
      <c r="F120" s="197" t="s">
        <v>186</v>
      </c>
      <c r="G120" s="197" t="s">
        <v>187</v>
      </c>
      <c r="H120" s="197">
        <v>71</v>
      </c>
      <c r="I120" s="95">
        <v>44256</v>
      </c>
      <c r="J120" s="55">
        <v>44620</v>
      </c>
      <c r="K120" s="63" t="s">
        <v>189</v>
      </c>
      <c r="L120" s="56">
        <v>26.22</v>
      </c>
      <c r="M120" s="81">
        <v>51.18</v>
      </c>
      <c r="N120" s="81">
        <v>67.36</v>
      </c>
      <c r="O120" s="81">
        <v>84.22</v>
      </c>
      <c r="P120" s="81">
        <v>91.78</v>
      </c>
      <c r="Q120" s="66">
        <v>2.46</v>
      </c>
      <c r="R120" s="66">
        <v>74.83</v>
      </c>
      <c r="S120" s="96">
        <v>0.83</v>
      </c>
      <c r="T120" s="96">
        <v>25.25</v>
      </c>
      <c r="U120" s="96">
        <v>2.46</v>
      </c>
      <c r="V120" s="96">
        <v>74.833200000000005</v>
      </c>
      <c r="W120" s="81">
        <v>25.87</v>
      </c>
      <c r="X120" s="81">
        <v>786.97</v>
      </c>
      <c r="Y120" s="81">
        <v>26.26</v>
      </c>
      <c r="Z120" s="131">
        <v>798.83</v>
      </c>
      <c r="AA120" s="81">
        <v>14.05</v>
      </c>
      <c r="AB120" s="81">
        <v>12.21</v>
      </c>
      <c r="AC120" s="100"/>
      <c r="AD120" s="218">
        <v>497.37</v>
      </c>
      <c r="AE120" s="97">
        <v>510202151</v>
      </c>
      <c r="AF120" s="97" t="s">
        <v>40</v>
      </c>
    </row>
    <row r="121" spans="1:32" s="13" customFormat="1" ht="20.149999999999999" customHeight="1" x14ac:dyDescent="0.25">
      <c r="A121" s="197" t="s">
        <v>188</v>
      </c>
      <c r="B121" s="197"/>
      <c r="C121" s="77" t="s">
        <v>174</v>
      </c>
      <c r="D121" s="77" t="s">
        <v>300</v>
      </c>
      <c r="E121" s="77">
        <v>22297</v>
      </c>
      <c r="F121" s="77" t="s">
        <v>186</v>
      </c>
      <c r="G121" s="77" t="s">
        <v>29</v>
      </c>
      <c r="H121" s="77">
        <v>130</v>
      </c>
      <c r="I121" s="74">
        <v>44197</v>
      </c>
      <c r="J121" s="62">
        <v>44561</v>
      </c>
      <c r="K121" s="75" t="s">
        <v>189</v>
      </c>
      <c r="L121" s="64">
        <v>27.2</v>
      </c>
      <c r="M121" s="65">
        <v>57.81</v>
      </c>
      <c r="N121" s="65">
        <v>73.989999999999995</v>
      </c>
      <c r="O121" s="132">
        <v>90.85</v>
      </c>
      <c r="P121" s="65">
        <v>98.41</v>
      </c>
      <c r="Q121" s="66">
        <v>2.46</v>
      </c>
      <c r="R121" s="66">
        <v>74.83</v>
      </c>
      <c r="S121" s="66">
        <v>0.99</v>
      </c>
      <c r="T121" s="66">
        <v>30.12</v>
      </c>
      <c r="U121" s="66">
        <v>2.94</v>
      </c>
      <c r="V121" s="66">
        <v>89.43</v>
      </c>
      <c r="W121" s="65">
        <v>32.5</v>
      </c>
      <c r="X121" s="65">
        <v>988.65</v>
      </c>
      <c r="Y121" s="65">
        <v>28.83</v>
      </c>
      <c r="Z121" s="78">
        <v>877.01</v>
      </c>
      <c r="AA121" s="65">
        <v>15.42</v>
      </c>
      <c r="AB121" s="65">
        <v>13.41</v>
      </c>
      <c r="AC121" s="251">
        <v>21.36</v>
      </c>
      <c r="AD121" s="79">
        <v>649.77</v>
      </c>
      <c r="AE121" s="77">
        <v>510201150</v>
      </c>
      <c r="AF121" s="77" t="s">
        <v>42</v>
      </c>
    </row>
    <row r="122" spans="1:32" s="13" customFormat="1" ht="20.149999999999999" customHeight="1" x14ac:dyDescent="0.25">
      <c r="A122" s="197"/>
      <c r="B122" s="197"/>
      <c r="C122" s="77" t="s">
        <v>176</v>
      </c>
      <c r="D122" s="77" t="s">
        <v>300</v>
      </c>
      <c r="E122" s="77">
        <v>22297</v>
      </c>
      <c r="F122" s="77" t="s">
        <v>186</v>
      </c>
      <c r="G122" s="77" t="s">
        <v>29</v>
      </c>
      <c r="H122" s="77">
        <v>24</v>
      </c>
      <c r="I122" s="74">
        <v>44197</v>
      </c>
      <c r="J122" s="62">
        <v>44561</v>
      </c>
      <c r="K122" s="75"/>
      <c r="L122" s="64">
        <v>40.840000000000003</v>
      </c>
      <c r="M122" s="65">
        <v>71.45</v>
      </c>
      <c r="N122" s="65">
        <v>87.63</v>
      </c>
      <c r="O122" s="132">
        <v>104.49</v>
      </c>
      <c r="P122" s="65">
        <v>112.05</v>
      </c>
      <c r="Q122" s="66">
        <v>2.46</v>
      </c>
      <c r="R122" s="66">
        <v>74.83</v>
      </c>
      <c r="S122" s="66">
        <v>0.99</v>
      </c>
      <c r="T122" s="66">
        <v>30.12</v>
      </c>
      <c r="U122" s="66">
        <v>2.94</v>
      </c>
      <c r="V122" s="66">
        <v>89.43</v>
      </c>
      <c r="W122" s="65">
        <v>46.14</v>
      </c>
      <c r="X122" s="65">
        <v>1403.58</v>
      </c>
      <c r="Y122" s="65">
        <v>28.83</v>
      </c>
      <c r="Z122" s="78">
        <v>877.01</v>
      </c>
      <c r="AA122" s="65">
        <v>15.42</v>
      </c>
      <c r="AB122" s="65">
        <v>13.41</v>
      </c>
      <c r="AC122" s="251"/>
      <c r="AD122" s="79">
        <v>625.13</v>
      </c>
      <c r="AE122" s="77">
        <v>510201150</v>
      </c>
      <c r="AF122" s="77" t="s">
        <v>42</v>
      </c>
    </row>
    <row r="123" spans="1:32" s="13" customFormat="1" ht="20.149999999999999" customHeight="1" x14ac:dyDescent="0.25">
      <c r="A123" s="197"/>
      <c r="B123" s="197"/>
      <c r="C123" s="77" t="s">
        <v>175</v>
      </c>
      <c r="D123" s="77" t="s">
        <v>300</v>
      </c>
      <c r="E123" s="77">
        <v>22297</v>
      </c>
      <c r="F123" s="77" t="s">
        <v>186</v>
      </c>
      <c r="G123" s="77" t="s">
        <v>29</v>
      </c>
      <c r="H123" s="77">
        <v>55</v>
      </c>
      <c r="I123" s="74">
        <v>44197</v>
      </c>
      <c r="J123" s="62">
        <v>44561</v>
      </c>
      <c r="K123" s="75"/>
      <c r="L123" s="64">
        <v>29.98</v>
      </c>
      <c r="M123" s="70">
        <v>99.06</v>
      </c>
      <c r="N123" s="70">
        <v>115.24</v>
      </c>
      <c r="O123" s="70">
        <v>132.1</v>
      </c>
      <c r="P123" s="70">
        <v>139.66</v>
      </c>
      <c r="Q123" s="66">
        <v>2.46</v>
      </c>
      <c r="R123" s="66">
        <v>74.83</v>
      </c>
      <c r="S123" s="66"/>
      <c r="T123" s="66"/>
      <c r="U123" s="66">
        <v>2.94</v>
      </c>
      <c r="V123" s="66">
        <v>89.43</v>
      </c>
      <c r="W123" s="70">
        <v>73.75</v>
      </c>
      <c r="X123" s="70">
        <v>2243.48</v>
      </c>
      <c r="Y123" s="70">
        <v>27.8</v>
      </c>
      <c r="Z123" s="66">
        <v>845.68</v>
      </c>
      <c r="AA123" s="70">
        <v>14.87</v>
      </c>
      <c r="AB123" s="70">
        <v>12.93</v>
      </c>
      <c r="AC123" s="251"/>
      <c r="AD123" s="79">
        <v>625.13</v>
      </c>
      <c r="AE123" s="77">
        <v>510201150</v>
      </c>
      <c r="AF123" s="77" t="s">
        <v>42</v>
      </c>
    </row>
    <row r="124" spans="1:32" s="13" customFormat="1" ht="20.149999999999999" customHeight="1" x14ac:dyDescent="0.25">
      <c r="A124" s="197" t="s">
        <v>188</v>
      </c>
      <c r="B124" s="197"/>
      <c r="C124" s="197" t="s">
        <v>62</v>
      </c>
      <c r="D124" s="197" t="s">
        <v>73</v>
      </c>
      <c r="E124" s="197">
        <v>22301</v>
      </c>
      <c r="F124" s="197" t="s">
        <v>186</v>
      </c>
      <c r="G124" s="197" t="s">
        <v>193</v>
      </c>
      <c r="H124" s="197">
        <v>122</v>
      </c>
      <c r="I124" s="61">
        <v>44197</v>
      </c>
      <c r="J124" s="62">
        <v>44255</v>
      </c>
      <c r="K124" s="63" t="s">
        <v>189</v>
      </c>
      <c r="L124" s="64">
        <v>26.95</v>
      </c>
      <c r="M124" s="65">
        <v>54.64</v>
      </c>
      <c r="N124" s="65">
        <v>70.819999999999993</v>
      </c>
      <c r="O124" s="65">
        <v>87.68</v>
      </c>
      <c r="P124" s="65">
        <v>95.24</v>
      </c>
      <c r="Q124" s="66">
        <v>2.46</v>
      </c>
      <c r="R124" s="66">
        <v>74.83</v>
      </c>
      <c r="S124" s="58">
        <v>0.83</v>
      </c>
      <c r="T124" s="58">
        <v>25.25</v>
      </c>
      <c r="U124" s="66">
        <v>2.52</v>
      </c>
      <c r="V124" s="66">
        <v>76.66</v>
      </c>
      <c r="W124" s="65">
        <v>29.33</v>
      </c>
      <c r="X124" s="65">
        <v>892.22</v>
      </c>
      <c r="Y124" s="65">
        <v>28.27</v>
      </c>
      <c r="Z124" s="67">
        <v>859.97</v>
      </c>
      <c r="AA124" s="65">
        <v>15.47</v>
      </c>
      <c r="AB124" s="65">
        <v>12.8</v>
      </c>
      <c r="AC124" s="94"/>
      <c r="AD124" s="69"/>
      <c r="AE124" s="197">
        <v>510203356</v>
      </c>
      <c r="AF124" s="197" t="s">
        <v>42</v>
      </c>
    </row>
    <row r="125" spans="1:32" s="13" customFormat="1" ht="20.149999999999999" customHeight="1" x14ac:dyDescent="0.25">
      <c r="A125" s="197" t="s">
        <v>188</v>
      </c>
      <c r="B125" s="197"/>
      <c r="C125" s="197" t="s">
        <v>126</v>
      </c>
      <c r="D125" s="197" t="s">
        <v>93</v>
      </c>
      <c r="E125" s="197">
        <v>22303</v>
      </c>
      <c r="F125" s="197" t="s">
        <v>186</v>
      </c>
      <c r="G125" s="197" t="s">
        <v>193</v>
      </c>
      <c r="H125" s="197">
        <v>115</v>
      </c>
      <c r="I125" s="61">
        <v>44197</v>
      </c>
      <c r="J125" s="62">
        <v>44255</v>
      </c>
      <c r="K125" s="63" t="s">
        <v>189</v>
      </c>
      <c r="L125" s="64">
        <v>26.58</v>
      </c>
      <c r="M125" s="65">
        <v>52.8</v>
      </c>
      <c r="N125" s="65">
        <v>68.98</v>
      </c>
      <c r="O125" s="65">
        <v>85.84</v>
      </c>
      <c r="P125" s="65">
        <v>93.4</v>
      </c>
      <c r="Q125" s="66">
        <v>2.46</v>
      </c>
      <c r="R125" s="66">
        <v>74.83</v>
      </c>
      <c r="S125" s="58">
        <v>0.63</v>
      </c>
      <c r="T125" s="58">
        <v>19.16</v>
      </c>
      <c r="U125" s="66">
        <v>1.71</v>
      </c>
      <c r="V125" s="66">
        <v>52.02</v>
      </c>
      <c r="W125" s="65">
        <v>27.49</v>
      </c>
      <c r="X125" s="65">
        <v>836.25</v>
      </c>
      <c r="Y125" s="65">
        <v>28.05</v>
      </c>
      <c r="Z125" s="67">
        <v>853.28</v>
      </c>
      <c r="AA125" s="65">
        <v>14.94</v>
      </c>
      <c r="AB125" s="65">
        <v>13.11</v>
      </c>
      <c r="AC125" s="94"/>
      <c r="AD125" s="69"/>
      <c r="AE125" s="197">
        <v>510200821</v>
      </c>
      <c r="AF125" s="197" t="s">
        <v>42</v>
      </c>
    </row>
    <row r="126" spans="1:32" s="13" customFormat="1" ht="20.149999999999999" customHeight="1" x14ac:dyDescent="0.25">
      <c r="A126" s="197" t="s">
        <v>188</v>
      </c>
      <c r="B126" s="197"/>
      <c r="C126" s="220" t="s">
        <v>295</v>
      </c>
      <c r="D126" s="220" t="s">
        <v>94</v>
      </c>
      <c r="E126" s="220">
        <v>22305</v>
      </c>
      <c r="F126" s="221" t="s">
        <v>186</v>
      </c>
      <c r="G126" s="221" t="s">
        <v>187</v>
      </c>
      <c r="H126" s="221">
        <v>65</v>
      </c>
      <c r="I126" s="204">
        <v>44348</v>
      </c>
      <c r="J126" s="84">
        <v>44348</v>
      </c>
      <c r="K126" s="222" t="s">
        <v>189</v>
      </c>
      <c r="L126" s="86">
        <v>25.89</v>
      </c>
      <c r="M126" s="71">
        <v>50.51</v>
      </c>
      <c r="N126" s="87">
        <v>66.69</v>
      </c>
      <c r="O126" s="87">
        <v>83.55</v>
      </c>
      <c r="P126" s="87">
        <v>91.11</v>
      </c>
      <c r="Q126" s="66">
        <v>2.46</v>
      </c>
      <c r="R126" s="66">
        <v>74.83</v>
      </c>
      <c r="S126" s="219">
        <v>0.8</v>
      </c>
      <c r="T126" s="219">
        <v>24.34</v>
      </c>
      <c r="U126" s="219">
        <v>2.61</v>
      </c>
      <c r="V126" s="219">
        <v>79.400000000000006</v>
      </c>
      <c r="W126" s="87">
        <v>25.2</v>
      </c>
      <c r="X126" s="87">
        <v>766.58</v>
      </c>
      <c r="Y126" s="87">
        <v>27.67</v>
      </c>
      <c r="Z126" s="89">
        <v>841.72</v>
      </c>
      <c r="AA126" s="87">
        <v>15.29</v>
      </c>
      <c r="AB126" s="87">
        <v>12.38</v>
      </c>
      <c r="AC126" s="203" t="s">
        <v>597</v>
      </c>
      <c r="AD126" s="122" t="s">
        <v>598</v>
      </c>
      <c r="AE126" s="220">
        <v>510200364</v>
      </c>
      <c r="AF126" s="220" t="s">
        <v>42</v>
      </c>
    </row>
    <row r="127" spans="1:32" s="13" customFormat="1" ht="20.149999999999999" customHeight="1" x14ac:dyDescent="0.25">
      <c r="A127" s="197" t="s">
        <v>188</v>
      </c>
      <c r="B127" s="197"/>
      <c r="C127" s="220" t="s">
        <v>369</v>
      </c>
      <c r="D127" s="220" t="s">
        <v>94</v>
      </c>
      <c r="E127" s="220">
        <v>22305</v>
      </c>
      <c r="F127" s="221" t="s">
        <v>186</v>
      </c>
      <c r="G127" s="221" t="s">
        <v>187</v>
      </c>
      <c r="H127" s="221">
        <v>40</v>
      </c>
      <c r="I127" s="204">
        <v>44348</v>
      </c>
      <c r="J127" s="84">
        <v>44348</v>
      </c>
      <c r="K127" s="222"/>
      <c r="L127" s="86">
        <v>35.78</v>
      </c>
      <c r="M127" s="71">
        <v>60.4</v>
      </c>
      <c r="N127" s="87">
        <v>76.58</v>
      </c>
      <c r="O127" s="87">
        <v>93.44</v>
      </c>
      <c r="P127" s="87">
        <v>101</v>
      </c>
      <c r="Q127" s="66">
        <v>2.46</v>
      </c>
      <c r="R127" s="66">
        <v>74.83</v>
      </c>
      <c r="S127" s="219">
        <v>0.8</v>
      </c>
      <c r="T127" s="219">
        <v>24.34</v>
      </c>
      <c r="U127" s="219">
        <v>2.61</v>
      </c>
      <c r="V127" s="219">
        <v>79.400000000000006</v>
      </c>
      <c r="W127" s="87">
        <v>35.090000000000003</v>
      </c>
      <c r="X127" s="87">
        <v>1067.44</v>
      </c>
      <c r="Y127" s="87">
        <v>27.67</v>
      </c>
      <c r="Z127" s="89">
        <v>841.72</v>
      </c>
      <c r="AA127" s="87">
        <v>15.29</v>
      </c>
      <c r="AB127" s="87">
        <v>12.38</v>
      </c>
      <c r="AC127" s="203" t="s">
        <v>597</v>
      </c>
      <c r="AD127" s="122" t="s">
        <v>598</v>
      </c>
      <c r="AE127" s="220">
        <v>510204994</v>
      </c>
      <c r="AF127" s="220" t="s">
        <v>42</v>
      </c>
    </row>
    <row r="128" spans="1:32" s="13" customFormat="1" ht="20.149999999999999" customHeight="1" x14ac:dyDescent="0.25">
      <c r="A128" s="197"/>
      <c r="B128" s="197"/>
      <c r="C128" s="197" t="s">
        <v>518</v>
      </c>
      <c r="D128" s="197" t="s">
        <v>519</v>
      </c>
      <c r="E128" s="197">
        <v>22305</v>
      </c>
      <c r="F128" s="197" t="s">
        <v>186</v>
      </c>
      <c r="G128" s="197"/>
      <c r="H128" s="197">
        <v>143</v>
      </c>
      <c r="I128" s="61">
        <v>44197</v>
      </c>
      <c r="J128" s="62">
        <v>44347</v>
      </c>
      <c r="K128" s="63" t="s">
        <v>189</v>
      </c>
      <c r="L128" s="64">
        <v>23.47</v>
      </c>
      <c r="M128" s="71">
        <v>44.78</v>
      </c>
      <c r="N128" s="65">
        <v>60.96</v>
      </c>
      <c r="O128" s="65">
        <v>77.819999999999993</v>
      </c>
      <c r="P128" s="65">
        <v>85.38</v>
      </c>
      <c r="Q128" s="66">
        <v>2.46</v>
      </c>
      <c r="R128" s="66">
        <v>74.83</v>
      </c>
      <c r="S128" s="58">
        <v>0.9</v>
      </c>
      <c r="T128" s="58">
        <v>27.38</v>
      </c>
      <c r="U128" s="219">
        <v>2.69</v>
      </c>
      <c r="V128" s="219">
        <v>81.83</v>
      </c>
      <c r="W128" s="65">
        <v>19.47</v>
      </c>
      <c r="X128" s="65">
        <v>592.28</v>
      </c>
      <c r="Y128" s="65">
        <v>24.74</v>
      </c>
      <c r="Z128" s="67">
        <v>752.59</v>
      </c>
      <c r="AA128" s="65">
        <v>13.24</v>
      </c>
      <c r="AB128" s="65">
        <v>11.5</v>
      </c>
      <c r="AC128" s="94">
        <v>21.3</v>
      </c>
      <c r="AD128" s="69">
        <v>647.95000000000005</v>
      </c>
      <c r="AE128" s="197">
        <v>510203722</v>
      </c>
      <c r="AF128" s="197" t="s">
        <v>42</v>
      </c>
    </row>
    <row r="129" spans="1:32" s="13" customFormat="1" ht="20.149999999999999" customHeight="1" x14ac:dyDescent="0.25">
      <c r="A129" s="197"/>
      <c r="B129" s="197"/>
      <c r="C129" s="197" t="s">
        <v>2</v>
      </c>
      <c r="D129" s="197" t="s">
        <v>3</v>
      </c>
      <c r="E129" s="197">
        <v>22307</v>
      </c>
      <c r="F129" s="197" t="s">
        <v>186</v>
      </c>
      <c r="G129" s="197" t="s">
        <v>29</v>
      </c>
      <c r="H129" s="197">
        <v>132</v>
      </c>
      <c r="I129" s="200">
        <v>44197</v>
      </c>
      <c r="J129" s="62">
        <v>44561</v>
      </c>
      <c r="K129" s="199" t="s">
        <v>189</v>
      </c>
      <c r="L129" s="64">
        <v>24.52</v>
      </c>
      <c r="M129" s="71">
        <v>46.42</v>
      </c>
      <c r="N129" s="65">
        <v>62.6</v>
      </c>
      <c r="O129" s="65">
        <v>79.459999999999994</v>
      </c>
      <c r="P129" s="65">
        <v>87.02</v>
      </c>
      <c r="Q129" s="66">
        <v>2.46</v>
      </c>
      <c r="R129" s="66">
        <v>74.83</v>
      </c>
      <c r="S129" s="219">
        <v>0.69</v>
      </c>
      <c r="T129" s="219">
        <v>20.99</v>
      </c>
      <c r="U129" s="219">
        <v>1.71</v>
      </c>
      <c r="V129" s="219">
        <v>52.02</v>
      </c>
      <c r="W129" s="65">
        <v>21.11</v>
      </c>
      <c r="X129" s="65">
        <v>642.16999999999996</v>
      </c>
      <c r="Y129" s="65">
        <v>25.65</v>
      </c>
      <c r="Z129" s="201">
        <v>780.27</v>
      </c>
      <c r="AA129" s="65">
        <v>13.72</v>
      </c>
      <c r="AB129" s="65">
        <v>11.93</v>
      </c>
      <c r="AC129" s="249"/>
      <c r="AD129" s="73" t="s">
        <v>342</v>
      </c>
      <c r="AE129" s="198">
        <v>510203675</v>
      </c>
      <c r="AF129" s="197" t="s">
        <v>42</v>
      </c>
    </row>
    <row r="130" spans="1:32" s="13" customFormat="1" ht="20.149999999999999" customHeight="1" x14ac:dyDescent="0.25">
      <c r="A130" s="197" t="s">
        <v>188</v>
      </c>
      <c r="B130" s="197"/>
      <c r="C130" s="220" t="s">
        <v>296</v>
      </c>
      <c r="D130" s="220" t="s">
        <v>297</v>
      </c>
      <c r="E130" s="220">
        <v>22309</v>
      </c>
      <c r="F130" s="221" t="s">
        <v>186</v>
      </c>
      <c r="G130" s="221" t="s">
        <v>193</v>
      </c>
      <c r="H130" s="221">
        <v>66</v>
      </c>
      <c r="I130" s="204">
        <v>44197</v>
      </c>
      <c r="J130" s="84">
        <v>44561</v>
      </c>
      <c r="K130" s="222" t="s">
        <v>189</v>
      </c>
      <c r="L130" s="86">
        <v>25.26</v>
      </c>
      <c r="M130" s="87">
        <v>48.93</v>
      </c>
      <c r="N130" s="87">
        <v>65.11</v>
      </c>
      <c r="O130" s="87">
        <v>81.97</v>
      </c>
      <c r="P130" s="87">
        <v>89.53</v>
      </c>
      <c r="Q130" s="66">
        <v>2.46</v>
      </c>
      <c r="R130" s="66">
        <v>74.83</v>
      </c>
      <c r="S130" s="219"/>
      <c r="T130" s="219"/>
      <c r="U130" s="219">
        <v>2.68</v>
      </c>
      <c r="V130" s="219">
        <v>81.525600000000011</v>
      </c>
      <c r="W130" s="87">
        <v>23.62</v>
      </c>
      <c r="X130" s="87">
        <v>718.52</v>
      </c>
      <c r="Y130" s="87">
        <v>25.64</v>
      </c>
      <c r="Z130" s="205">
        <v>779.97</v>
      </c>
      <c r="AA130" s="87">
        <v>13.8</v>
      </c>
      <c r="AB130" s="87">
        <v>11.84</v>
      </c>
      <c r="AC130" s="255">
        <v>20</v>
      </c>
      <c r="AD130" s="203">
        <v>608.4</v>
      </c>
      <c r="AE130" s="221">
        <v>510200672</v>
      </c>
      <c r="AF130" s="220" t="s">
        <v>42</v>
      </c>
    </row>
    <row r="131" spans="1:32" s="13" customFormat="1" ht="20.149999999999999" customHeight="1" x14ac:dyDescent="0.25">
      <c r="A131" s="197" t="s">
        <v>188</v>
      </c>
      <c r="B131" s="197"/>
      <c r="C131" s="198" t="s">
        <v>361</v>
      </c>
      <c r="D131" s="197" t="s">
        <v>247</v>
      </c>
      <c r="E131" s="197">
        <v>22335</v>
      </c>
      <c r="F131" s="197" t="s">
        <v>186</v>
      </c>
      <c r="G131" s="197" t="s">
        <v>29</v>
      </c>
      <c r="H131" s="197">
        <v>100</v>
      </c>
      <c r="I131" s="54">
        <v>44166</v>
      </c>
      <c r="J131" s="55">
        <v>44530</v>
      </c>
      <c r="K131" s="133" t="s">
        <v>189</v>
      </c>
      <c r="L131" s="56">
        <v>25.49</v>
      </c>
      <c r="M131" s="81">
        <v>51</v>
      </c>
      <c r="N131" s="81">
        <v>67.180000000000007</v>
      </c>
      <c r="O131" s="81">
        <v>84.04</v>
      </c>
      <c r="P131" s="81">
        <v>91.6</v>
      </c>
      <c r="Q131" s="66">
        <v>2.46</v>
      </c>
      <c r="R131" s="66">
        <v>74.83</v>
      </c>
      <c r="S131" s="58">
        <v>0.56999999999999995</v>
      </c>
      <c r="T131" s="58">
        <v>17.34</v>
      </c>
      <c r="U131" s="217">
        <v>1.49</v>
      </c>
      <c r="V131" s="217">
        <v>45.325800000000001</v>
      </c>
      <c r="W131" s="81">
        <v>25.69</v>
      </c>
      <c r="X131" s="81">
        <v>781.48980000000006</v>
      </c>
      <c r="Y131" s="81">
        <v>26.19</v>
      </c>
      <c r="Z131" s="60">
        <v>796.6998000000001</v>
      </c>
      <c r="AA131" s="81">
        <v>14.01</v>
      </c>
      <c r="AB131" s="81">
        <v>12.18</v>
      </c>
      <c r="AC131" s="94"/>
      <c r="AD131" s="69">
        <v>572.80999999999995</v>
      </c>
      <c r="AE131" s="197">
        <v>510204040</v>
      </c>
      <c r="AF131" s="197" t="s">
        <v>40</v>
      </c>
    </row>
    <row r="132" spans="1:32" s="196" customFormat="1" ht="20.149999999999999" customHeight="1" x14ac:dyDescent="0.25">
      <c r="A132" s="197" t="s">
        <v>188</v>
      </c>
      <c r="B132" s="197"/>
      <c r="C132" s="198" t="s">
        <v>361</v>
      </c>
      <c r="D132" s="197" t="s">
        <v>247</v>
      </c>
      <c r="E132" s="197">
        <v>22335</v>
      </c>
      <c r="F132" s="197" t="s">
        <v>186</v>
      </c>
      <c r="G132" s="197" t="s">
        <v>29</v>
      </c>
      <c r="H132" s="197">
        <v>100</v>
      </c>
      <c r="I132" s="54"/>
      <c r="J132" s="55"/>
      <c r="K132" s="133"/>
      <c r="L132" s="56"/>
      <c r="M132" s="81"/>
      <c r="N132" s="81"/>
      <c r="O132" s="81"/>
      <c r="P132" s="81"/>
      <c r="Q132" s="66"/>
      <c r="R132" s="66"/>
      <c r="S132" s="58"/>
      <c r="T132" s="58"/>
      <c r="U132" s="217"/>
      <c r="V132" s="217"/>
      <c r="W132" s="81"/>
      <c r="X132" s="81"/>
      <c r="Y132" s="81"/>
      <c r="Z132" s="60"/>
      <c r="AA132" s="81"/>
      <c r="AB132" s="81"/>
      <c r="AC132" s="94"/>
      <c r="AD132" s="69"/>
      <c r="AE132" s="197">
        <v>510204040</v>
      </c>
      <c r="AF132" s="197" t="s">
        <v>40</v>
      </c>
    </row>
    <row r="133" spans="1:32" s="196" customFormat="1" ht="20.149999999999999" customHeight="1" x14ac:dyDescent="0.25">
      <c r="A133" s="197" t="s">
        <v>188</v>
      </c>
      <c r="B133" s="197"/>
      <c r="C133" s="198" t="s">
        <v>361</v>
      </c>
      <c r="D133" s="197" t="s">
        <v>247</v>
      </c>
      <c r="E133" s="197">
        <v>22335</v>
      </c>
      <c r="F133" s="197" t="s">
        <v>186</v>
      </c>
      <c r="G133" s="197" t="s">
        <v>29</v>
      </c>
      <c r="H133" s="197">
        <v>100</v>
      </c>
      <c r="I133" s="54"/>
      <c r="J133" s="55"/>
      <c r="K133" s="133"/>
      <c r="L133" s="56"/>
      <c r="M133" s="81"/>
      <c r="N133" s="81"/>
      <c r="O133" s="81"/>
      <c r="P133" s="81"/>
      <c r="Q133" s="66"/>
      <c r="R133" s="66"/>
      <c r="S133" s="58"/>
      <c r="T133" s="58"/>
      <c r="U133" s="217"/>
      <c r="V133" s="217"/>
      <c r="W133" s="81"/>
      <c r="X133" s="81"/>
      <c r="Y133" s="81"/>
      <c r="Z133" s="60"/>
      <c r="AA133" s="81"/>
      <c r="AB133" s="81"/>
      <c r="AC133" s="94"/>
      <c r="AD133" s="69"/>
      <c r="AE133" s="197">
        <v>510204040</v>
      </c>
      <c r="AF133" s="197" t="s">
        <v>40</v>
      </c>
    </row>
    <row r="134" spans="1:32" s="196" customFormat="1" ht="20.149999999999999" customHeight="1" x14ac:dyDescent="0.25">
      <c r="A134" s="197" t="s">
        <v>188</v>
      </c>
      <c r="B134" s="197"/>
      <c r="C134" s="198" t="s">
        <v>361</v>
      </c>
      <c r="D134" s="197" t="s">
        <v>247</v>
      </c>
      <c r="E134" s="197">
        <v>22335</v>
      </c>
      <c r="F134" s="197" t="s">
        <v>186</v>
      </c>
      <c r="G134" s="197" t="s">
        <v>29</v>
      </c>
      <c r="H134" s="197">
        <v>100</v>
      </c>
      <c r="I134" s="54"/>
      <c r="J134" s="55"/>
      <c r="K134" s="133"/>
      <c r="L134" s="56"/>
      <c r="M134" s="81"/>
      <c r="N134" s="81"/>
      <c r="O134" s="81"/>
      <c r="P134" s="81"/>
      <c r="Q134" s="66"/>
      <c r="R134" s="66"/>
      <c r="S134" s="58"/>
      <c r="T134" s="58"/>
      <c r="U134" s="217"/>
      <c r="V134" s="217"/>
      <c r="W134" s="81"/>
      <c r="X134" s="81"/>
      <c r="Y134" s="81"/>
      <c r="Z134" s="60"/>
      <c r="AA134" s="81"/>
      <c r="AB134" s="81"/>
      <c r="AC134" s="94"/>
      <c r="AD134" s="69"/>
      <c r="AE134" s="197">
        <v>510204040</v>
      </c>
      <c r="AF134" s="197" t="s">
        <v>40</v>
      </c>
    </row>
    <row r="135" spans="1:32" s="13" customFormat="1" ht="20.149999999999999" customHeight="1" x14ac:dyDescent="0.25">
      <c r="A135" s="197" t="s">
        <v>188</v>
      </c>
      <c r="B135" s="197"/>
      <c r="C135" s="197" t="s">
        <v>248</v>
      </c>
      <c r="D135" s="197" t="s">
        <v>118</v>
      </c>
      <c r="E135" s="197">
        <v>22337</v>
      </c>
      <c r="F135" s="197" t="s">
        <v>186</v>
      </c>
      <c r="G135" s="197" t="s">
        <v>29</v>
      </c>
      <c r="H135" s="198">
        <v>123</v>
      </c>
      <c r="I135" s="200">
        <v>44197</v>
      </c>
      <c r="J135" s="62">
        <v>44561</v>
      </c>
      <c r="K135" s="199" t="s">
        <v>189</v>
      </c>
      <c r="L135" s="64">
        <v>27.03</v>
      </c>
      <c r="M135" s="70">
        <v>56.1</v>
      </c>
      <c r="N135" s="70">
        <v>72.28</v>
      </c>
      <c r="O135" s="70">
        <v>89.14</v>
      </c>
      <c r="P135" s="70">
        <v>96.7</v>
      </c>
      <c r="Q135" s="66">
        <v>2.46</v>
      </c>
      <c r="R135" s="66">
        <v>74.83</v>
      </c>
      <c r="S135" s="58">
        <v>1.08</v>
      </c>
      <c r="T135" s="58">
        <v>32.85</v>
      </c>
      <c r="U135" s="219">
        <v>2.93</v>
      </c>
      <c r="V135" s="219">
        <v>89.13</v>
      </c>
      <c r="W135" s="70">
        <v>30.79</v>
      </c>
      <c r="X135" s="70">
        <v>936.63</v>
      </c>
      <c r="Y135" s="70">
        <v>28.52</v>
      </c>
      <c r="Z135" s="219">
        <v>867.58</v>
      </c>
      <c r="AA135" s="70">
        <v>15.99</v>
      </c>
      <c r="AB135" s="70">
        <v>12.53</v>
      </c>
      <c r="AC135" s="100">
        <v>20.5</v>
      </c>
      <c r="AD135" s="218">
        <v>623.61</v>
      </c>
      <c r="AE135" s="197">
        <v>510201490</v>
      </c>
      <c r="AF135" s="197" t="s">
        <v>42</v>
      </c>
    </row>
    <row r="136" spans="1:32" s="13" customFormat="1" ht="20.149999999999999" customHeight="1" x14ac:dyDescent="0.25">
      <c r="A136" s="197"/>
      <c r="B136" s="197"/>
      <c r="C136" s="197" t="s">
        <v>429</v>
      </c>
      <c r="D136" s="197" t="s">
        <v>118</v>
      </c>
      <c r="E136" s="197">
        <v>22337</v>
      </c>
      <c r="F136" s="197" t="s">
        <v>186</v>
      </c>
      <c r="G136" s="197" t="s">
        <v>29</v>
      </c>
      <c r="H136" s="198">
        <v>9</v>
      </c>
      <c r="I136" s="200">
        <v>44197</v>
      </c>
      <c r="J136" s="62">
        <v>44561</v>
      </c>
      <c r="K136" s="199"/>
      <c r="L136" s="64">
        <v>34.81</v>
      </c>
      <c r="M136" s="70">
        <v>63.88</v>
      </c>
      <c r="N136" s="70">
        <v>80.06</v>
      </c>
      <c r="O136" s="70">
        <v>96.92</v>
      </c>
      <c r="P136" s="70">
        <v>104.48</v>
      </c>
      <c r="Q136" s="66">
        <v>2.46</v>
      </c>
      <c r="R136" s="66">
        <v>74.83</v>
      </c>
      <c r="S136" s="58">
        <v>1.08</v>
      </c>
      <c r="T136" s="58">
        <v>32.85</v>
      </c>
      <c r="U136" s="219">
        <v>2.93</v>
      </c>
      <c r="V136" s="219">
        <v>89.13</v>
      </c>
      <c r="W136" s="70">
        <v>38.57</v>
      </c>
      <c r="X136" s="70">
        <v>1173.3</v>
      </c>
      <c r="Y136" s="70">
        <v>28.52</v>
      </c>
      <c r="Z136" s="219">
        <v>867.58</v>
      </c>
      <c r="AA136" s="70">
        <v>15.99</v>
      </c>
      <c r="AB136" s="70">
        <v>12.53</v>
      </c>
      <c r="AC136" s="100">
        <v>20.5</v>
      </c>
      <c r="AD136" s="218">
        <v>623.61</v>
      </c>
      <c r="AE136" s="197">
        <v>510201490</v>
      </c>
      <c r="AF136" s="197" t="s">
        <v>42</v>
      </c>
    </row>
    <row r="137" spans="1:32" s="13" customFormat="1" ht="20.149999999999999" customHeight="1" x14ac:dyDescent="0.25">
      <c r="A137" s="197" t="s">
        <v>188</v>
      </c>
      <c r="B137" s="197"/>
      <c r="C137" s="197" t="s">
        <v>286</v>
      </c>
      <c r="D137" s="197" t="s">
        <v>249</v>
      </c>
      <c r="E137" s="197">
        <v>22339</v>
      </c>
      <c r="F137" s="197" t="s">
        <v>186</v>
      </c>
      <c r="G137" s="197" t="s">
        <v>193</v>
      </c>
      <c r="H137" s="197">
        <v>124</v>
      </c>
      <c r="I137" s="61">
        <v>44197</v>
      </c>
      <c r="J137" s="62">
        <v>44255</v>
      </c>
      <c r="K137" s="63" t="s">
        <v>189</v>
      </c>
      <c r="L137" s="64">
        <v>26.08</v>
      </c>
      <c r="M137" s="65">
        <v>53.37</v>
      </c>
      <c r="N137" s="65">
        <v>69.55</v>
      </c>
      <c r="O137" s="65">
        <v>86.41</v>
      </c>
      <c r="P137" s="65">
        <v>93.97</v>
      </c>
      <c r="Q137" s="66">
        <v>2.46</v>
      </c>
      <c r="R137" s="66">
        <v>74.83</v>
      </c>
      <c r="S137" s="58">
        <v>0.84</v>
      </c>
      <c r="T137" s="58">
        <v>25.55</v>
      </c>
      <c r="U137" s="66">
        <v>2.46</v>
      </c>
      <c r="V137" s="66">
        <v>74.83</v>
      </c>
      <c r="W137" s="65">
        <v>28.06</v>
      </c>
      <c r="X137" s="65">
        <v>853.59</v>
      </c>
      <c r="Y137" s="65">
        <v>27.29</v>
      </c>
      <c r="Z137" s="67">
        <v>830.16</v>
      </c>
      <c r="AA137" s="65">
        <v>14.5</v>
      </c>
      <c r="AB137" s="65">
        <v>12.79</v>
      </c>
      <c r="AC137" s="94"/>
      <c r="AD137" s="69"/>
      <c r="AE137" s="197">
        <v>510200810</v>
      </c>
      <c r="AF137" s="197" t="s">
        <v>42</v>
      </c>
    </row>
    <row r="138" spans="1:32" s="13" customFormat="1" ht="20.149999999999999" customHeight="1" x14ac:dyDescent="0.25">
      <c r="A138" s="197" t="s">
        <v>188</v>
      </c>
      <c r="B138" s="197"/>
      <c r="C138" s="220" t="s">
        <v>25</v>
      </c>
      <c r="D138" s="220" t="s">
        <v>119</v>
      </c>
      <c r="E138" s="220">
        <v>22359</v>
      </c>
      <c r="F138" s="221" t="s">
        <v>186</v>
      </c>
      <c r="G138" s="221" t="s">
        <v>193</v>
      </c>
      <c r="H138" s="221">
        <v>44</v>
      </c>
      <c r="I138" s="204">
        <v>44317</v>
      </c>
      <c r="J138" s="84">
        <v>44408</v>
      </c>
      <c r="K138" s="222" t="s">
        <v>189</v>
      </c>
      <c r="L138" s="86">
        <v>29.23</v>
      </c>
      <c r="M138" s="87">
        <v>58.67</v>
      </c>
      <c r="N138" s="87">
        <v>74.849999999999994</v>
      </c>
      <c r="O138" s="87">
        <v>91.71</v>
      </c>
      <c r="P138" s="87">
        <v>99.27</v>
      </c>
      <c r="Q138" s="66">
        <v>2.46</v>
      </c>
      <c r="R138" s="66">
        <v>74.83</v>
      </c>
      <c r="S138" s="219">
        <v>1.1000000000000001</v>
      </c>
      <c r="T138" s="219">
        <v>33.46</v>
      </c>
      <c r="U138" s="219">
        <v>3.3</v>
      </c>
      <c r="V138" s="219">
        <v>100.386</v>
      </c>
      <c r="W138" s="87">
        <v>33.36</v>
      </c>
      <c r="X138" s="87">
        <v>1014.81</v>
      </c>
      <c r="Y138" s="87">
        <v>27.59</v>
      </c>
      <c r="Z138" s="205">
        <v>839.29</v>
      </c>
      <c r="AA138" s="87">
        <v>14.67</v>
      </c>
      <c r="AB138" s="87">
        <v>12.92</v>
      </c>
      <c r="AC138" s="255"/>
      <c r="AD138" s="203">
        <v>314.54000000000002</v>
      </c>
      <c r="AE138" s="221">
        <v>510201800</v>
      </c>
      <c r="AF138" s="220" t="s">
        <v>42</v>
      </c>
    </row>
    <row r="139" spans="1:32" s="13" customFormat="1" ht="20.149999999999999" customHeight="1" x14ac:dyDescent="0.25">
      <c r="A139" s="197" t="s">
        <v>188</v>
      </c>
      <c r="B139" s="197"/>
      <c r="C139" s="198" t="s">
        <v>304</v>
      </c>
      <c r="D139" s="197" t="s">
        <v>305</v>
      </c>
      <c r="E139" s="197">
        <v>22359</v>
      </c>
      <c r="F139" s="197" t="s">
        <v>186</v>
      </c>
      <c r="G139" s="197" t="s">
        <v>310</v>
      </c>
      <c r="H139" s="197">
        <v>114</v>
      </c>
      <c r="I139" s="61">
        <v>44287</v>
      </c>
      <c r="J139" s="62">
        <v>44316</v>
      </c>
      <c r="K139" s="63" t="s">
        <v>189</v>
      </c>
      <c r="L139" s="64">
        <v>20.88</v>
      </c>
      <c r="M139" s="65">
        <v>35.28</v>
      </c>
      <c r="N139" s="65">
        <v>51.46</v>
      </c>
      <c r="O139" s="65">
        <v>68.319999999999993</v>
      </c>
      <c r="P139" s="65">
        <v>75.88</v>
      </c>
      <c r="Q139" s="66">
        <v>2.46</v>
      </c>
      <c r="R139" s="66">
        <v>74.83</v>
      </c>
      <c r="S139" s="58"/>
      <c r="T139" s="58"/>
      <c r="U139" s="219">
        <v>3.33</v>
      </c>
      <c r="V139" s="219">
        <f>U139*30.42</f>
        <v>101.29860000000001</v>
      </c>
      <c r="W139" s="65">
        <v>9.9700000000000006</v>
      </c>
      <c r="X139" s="65">
        <v>303.29000000000002</v>
      </c>
      <c r="Y139" s="65">
        <v>22.78</v>
      </c>
      <c r="Z139" s="67">
        <v>692.97</v>
      </c>
      <c r="AA139" s="65">
        <v>12.19</v>
      </c>
      <c r="AB139" s="65">
        <v>10.59</v>
      </c>
      <c r="AC139" s="94"/>
      <c r="AD139" s="69">
        <v>616.01</v>
      </c>
      <c r="AE139" s="197">
        <v>510202162</v>
      </c>
      <c r="AF139" s="197" t="s">
        <v>40</v>
      </c>
    </row>
    <row r="140" spans="1:32" s="13" customFormat="1" ht="20.149999999999999" customHeight="1" x14ac:dyDescent="0.25">
      <c r="A140" s="197" t="s">
        <v>188</v>
      </c>
      <c r="B140" s="197"/>
      <c r="C140" s="197" t="s">
        <v>376</v>
      </c>
      <c r="D140" s="197" t="s">
        <v>120</v>
      </c>
      <c r="E140" s="197">
        <v>22359</v>
      </c>
      <c r="F140" s="197" t="s">
        <v>186</v>
      </c>
      <c r="G140" s="197" t="s">
        <v>29</v>
      </c>
      <c r="H140" s="197">
        <v>28</v>
      </c>
      <c r="I140" s="200">
        <v>44197</v>
      </c>
      <c r="J140" s="62">
        <v>44561</v>
      </c>
      <c r="K140" s="199" t="s">
        <v>189</v>
      </c>
      <c r="L140" s="64">
        <v>27.77</v>
      </c>
      <c r="M140" s="70">
        <v>58.18</v>
      </c>
      <c r="N140" s="70">
        <v>74.36</v>
      </c>
      <c r="O140" s="70">
        <v>91.22</v>
      </c>
      <c r="P140" s="70">
        <v>98.78</v>
      </c>
      <c r="Q140" s="66">
        <v>2.46</v>
      </c>
      <c r="R140" s="66">
        <v>74.83</v>
      </c>
      <c r="S140" s="58">
        <v>1.1399999999999999</v>
      </c>
      <c r="T140" s="58">
        <v>34.68</v>
      </c>
      <c r="U140" s="219">
        <v>3.25</v>
      </c>
      <c r="V140" s="219">
        <v>98.87</v>
      </c>
      <c r="W140" s="70">
        <v>32.869999999999997</v>
      </c>
      <c r="X140" s="70">
        <v>999.91</v>
      </c>
      <c r="Y140" s="70">
        <v>27.3</v>
      </c>
      <c r="Z140" s="219">
        <v>830.47</v>
      </c>
      <c r="AA140" s="70">
        <v>14.96</v>
      </c>
      <c r="AB140" s="70">
        <v>12.34</v>
      </c>
      <c r="AC140" s="100"/>
      <c r="AD140" s="218" t="s">
        <v>366</v>
      </c>
      <c r="AE140" s="197">
        <v>510202721</v>
      </c>
      <c r="AF140" s="197" t="s">
        <v>42</v>
      </c>
    </row>
    <row r="141" spans="1:32" s="13" customFormat="1" ht="20.149999999999999" customHeight="1" x14ac:dyDescent="0.25">
      <c r="A141" s="197"/>
      <c r="B141" s="197"/>
      <c r="C141" s="198" t="s">
        <v>579</v>
      </c>
      <c r="D141" s="198" t="s">
        <v>309</v>
      </c>
      <c r="E141" s="198">
        <v>22359</v>
      </c>
      <c r="F141" s="198" t="s">
        <v>186</v>
      </c>
      <c r="G141" s="198" t="s">
        <v>29</v>
      </c>
      <c r="H141" s="198">
        <v>29</v>
      </c>
      <c r="I141" s="200">
        <v>44197</v>
      </c>
      <c r="J141" s="62">
        <v>44561</v>
      </c>
      <c r="K141" s="199" t="s">
        <v>189</v>
      </c>
      <c r="L141" s="64">
        <v>24</v>
      </c>
      <c r="M141" s="65">
        <v>42.45</v>
      </c>
      <c r="N141" s="65">
        <v>58.63</v>
      </c>
      <c r="O141" s="65">
        <v>75.489999999999995</v>
      </c>
      <c r="P141" s="65">
        <v>83.05</v>
      </c>
      <c r="Q141" s="66">
        <v>2.46</v>
      </c>
      <c r="R141" s="66">
        <v>74.83</v>
      </c>
      <c r="S141" s="58">
        <v>1.03</v>
      </c>
      <c r="T141" s="58">
        <v>31.33</v>
      </c>
      <c r="U141" s="219">
        <v>3.47</v>
      </c>
      <c r="V141" s="219">
        <v>105.56</v>
      </c>
      <c r="W141" s="65">
        <v>17.14</v>
      </c>
      <c r="X141" s="65">
        <v>521.4</v>
      </c>
      <c r="Y141" s="65">
        <v>23.82</v>
      </c>
      <c r="Z141" s="201">
        <v>724.6</v>
      </c>
      <c r="AA141" s="65">
        <v>12.74</v>
      </c>
      <c r="AB141" s="65">
        <v>11.08</v>
      </c>
      <c r="AC141" s="249"/>
      <c r="AD141" s="73"/>
      <c r="AE141" s="198">
        <v>510204916</v>
      </c>
      <c r="AF141" s="198" t="s">
        <v>42</v>
      </c>
    </row>
    <row r="142" spans="1:32" s="13" customFormat="1" ht="20.149999999999999" customHeight="1" x14ac:dyDescent="0.25">
      <c r="A142" s="197"/>
      <c r="B142" s="197"/>
      <c r="C142" s="197" t="s">
        <v>378</v>
      </c>
      <c r="D142" s="197" t="s">
        <v>151</v>
      </c>
      <c r="E142" s="197">
        <v>22359</v>
      </c>
      <c r="F142" s="197" t="s">
        <v>186</v>
      </c>
      <c r="G142" s="197" t="s">
        <v>193</v>
      </c>
      <c r="H142" s="197">
        <v>36</v>
      </c>
      <c r="I142" s="61">
        <v>44348</v>
      </c>
      <c r="J142" s="62">
        <v>44681</v>
      </c>
      <c r="K142" s="63" t="s">
        <v>189</v>
      </c>
      <c r="L142" s="64">
        <v>31.97</v>
      </c>
      <c r="M142" s="70">
        <v>60.72</v>
      </c>
      <c r="N142" s="70">
        <v>76.900000000000006</v>
      </c>
      <c r="O142" s="70">
        <v>93.76</v>
      </c>
      <c r="P142" s="70">
        <v>101.32</v>
      </c>
      <c r="Q142" s="66">
        <v>2.46</v>
      </c>
      <c r="R142" s="66">
        <v>74.83</v>
      </c>
      <c r="S142" s="58"/>
      <c r="T142" s="58"/>
      <c r="U142" s="219">
        <v>3.07</v>
      </c>
      <c r="V142" s="219">
        <v>93.39</v>
      </c>
      <c r="W142" s="70">
        <v>35.409999999999997</v>
      </c>
      <c r="X142" s="70">
        <v>1077.17</v>
      </c>
      <c r="Y142" s="70">
        <v>31.68</v>
      </c>
      <c r="Z142" s="58">
        <v>963.71</v>
      </c>
      <c r="AA142" s="70">
        <v>16.95</v>
      </c>
      <c r="AB142" s="70">
        <v>14.73</v>
      </c>
      <c r="AC142" s="100">
        <v>16.579999999999998</v>
      </c>
      <c r="AD142" s="218">
        <v>504.36</v>
      </c>
      <c r="AE142" s="197">
        <v>512107400</v>
      </c>
      <c r="AF142" s="197" t="s">
        <v>42</v>
      </c>
    </row>
    <row r="143" spans="1:32" s="13" customFormat="1" ht="20.149999999999999" customHeight="1" x14ac:dyDescent="0.25">
      <c r="A143" s="197"/>
      <c r="B143" s="197"/>
      <c r="C143" s="197" t="s">
        <v>378</v>
      </c>
      <c r="D143" s="197" t="s">
        <v>151</v>
      </c>
      <c r="E143" s="197">
        <v>22359</v>
      </c>
      <c r="F143" s="197" t="s">
        <v>186</v>
      </c>
      <c r="G143" s="197" t="s">
        <v>193</v>
      </c>
      <c r="H143" s="197">
        <v>36</v>
      </c>
      <c r="I143" s="61">
        <v>44682</v>
      </c>
      <c r="J143" s="62">
        <v>44926</v>
      </c>
      <c r="K143" s="63" t="s">
        <v>189</v>
      </c>
      <c r="L143" s="64">
        <v>32.58</v>
      </c>
      <c r="M143" s="70">
        <v>62.31</v>
      </c>
      <c r="N143" s="70">
        <v>78.489999999999995</v>
      </c>
      <c r="O143" s="70">
        <v>95.35</v>
      </c>
      <c r="P143" s="70">
        <v>102.91</v>
      </c>
      <c r="Q143" s="66">
        <v>2.46</v>
      </c>
      <c r="R143" s="66">
        <v>74.83</v>
      </c>
      <c r="S143" s="58"/>
      <c r="T143" s="58"/>
      <c r="U143" s="219">
        <v>3.07</v>
      </c>
      <c r="V143" s="219">
        <v>93.39</v>
      </c>
      <c r="W143" s="70">
        <v>37</v>
      </c>
      <c r="X143" s="70">
        <v>1125.54</v>
      </c>
      <c r="Y143" s="70">
        <v>32.270000000000003</v>
      </c>
      <c r="Z143" s="58">
        <v>981.65</v>
      </c>
      <c r="AA143" s="70">
        <v>17.260000000000002</v>
      </c>
      <c r="AB143" s="70">
        <v>15.01</v>
      </c>
      <c r="AC143" s="100">
        <v>16.579999999999998</v>
      </c>
      <c r="AD143" s="218">
        <v>504.36</v>
      </c>
      <c r="AE143" s="197">
        <v>512107400</v>
      </c>
      <c r="AF143" s="197" t="s">
        <v>42</v>
      </c>
    </row>
    <row r="144" spans="1:32" s="13" customFormat="1" ht="20.149999999999999" customHeight="1" x14ac:dyDescent="0.25">
      <c r="A144" s="197" t="s">
        <v>188</v>
      </c>
      <c r="B144" s="197"/>
      <c r="C144" s="197" t="s">
        <v>263</v>
      </c>
      <c r="D144" s="197" t="s">
        <v>221</v>
      </c>
      <c r="E144" s="197">
        <v>22359</v>
      </c>
      <c r="F144" s="197" t="s">
        <v>186</v>
      </c>
      <c r="G144" s="197" t="s">
        <v>193</v>
      </c>
      <c r="H144" s="197">
        <v>97</v>
      </c>
      <c r="I144" s="200">
        <v>44197</v>
      </c>
      <c r="J144" s="62">
        <v>44561</v>
      </c>
      <c r="K144" s="199" t="s">
        <v>189</v>
      </c>
      <c r="L144" s="64">
        <v>25.93</v>
      </c>
      <c r="M144" s="65">
        <v>51.72</v>
      </c>
      <c r="N144" s="65">
        <v>67.900000000000006</v>
      </c>
      <c r="O144" s="65">
        <v>84.76</v>
      </c>
      <c r="P144" s="65">
        <v>92.32</v>
      </c>
      <c r="Q144" s="66">
        <v>2.46</v>
      </c>
      <c r="R144" s="66">
        <v>74.83</v>
      </c>
      <c r="S144" s="58">
        <v>0.99</v>
      </c>
      <c r="T144" s="58">
        <v>30.12</v>
      </c>
      <c r="U144" s="219">
        <v>2.98</v>
      </c>
      <c r="V144" s="219">
        <v>90.65</v>
      </c>
      <c r="W144" s="65">
        <v>26.41</v>
      </c>
      <c r="X144" s="65">
        <v>803.39</v>
      </c>
      <c r="Y144" s="65">
        <v>27.03</v>
      </c>
      <c r="Z144" s="201">
        <v>822.25</v>
      </c>
      <c r="AA144" s="65">
        <v>14.46</v>
      </c>
      <c r="AB144" s="65">
        <v>12.57</v>
      </c>
      <c r="AC144" s="94"/>
      <c r="AD144" s="69">
        <v>633.95000000000005</v>
      </c>
      <c r="AE144" s="197">
        <v>510201161</v>
      </c>
      <c r="AF144" s="197" t="s">
        <v>42</v>
      </c>
    </row>
    <row r="145" spans="1:37" s="13" customFormat="1" ht="20.149999999999999" customHeight="1" x14ac:dyDescent="0.25">
      <c r="A145" s="197" t="s">
        <v>188</v>
      </c>
      <c r="B145" s="197"/>
      <c r="C145" s="198" t="s">
        <v>71</v>
      </c>
      <c r="D145" s="198" t="s">
        <v>222</v>
      </c>
      <c r="E145" s="198">
        <v>22391</v>
      </c>
      <c r="F145" s="198" t="s">
        <v>186</v>
      </c>
      <c r="G145" s="198" t="s">
        <v>193</v>
      </c>
      <c r="H145" s="198">
        <v>732</v>
      </c>
      <c r="I145" s="200">
        <v>44440</v>
      </c>
      <c r="J145" s="62">
        <v>44561</v>
      </c>
      <c r="K145" s="199" t="s">
        <v>189</v>
      </c>
      <c r="L145" s="64">
        <v>27.87</v>
      </c>
      <c r="M145" s="65">
        <v>56.66</v>
      </c>
      <c r="N145" s="65">
        <v>72.84</v>
      </c>
      <c r="O145" s="65">
        <v>89.7</v>
      </c>
      <c r="P145" s="65">
        <v>97.26</v>
      </c>
      <c r="Q145" s="66">
        <v>2.46</v>
      </c>
      <c r="R145" s="66">
        <v>74.83</v>
      </c>
      <c r="S145" s="198"/>
      <c r="T145" s="219">
        <f t="shared" ref="T145" si="38">S145*30.42</f>
        <v>0</v>
      </c>
      <c r="U145" s="219">
        <v>2.46</v>
      </c>
      <c r="V145" s="219">
        <f t="shared" ref="V145" si="39">U145*30.42</f>
        <v>74.833200000000005</v>
      </c>
      <c r="W145" s="65">
        <v>31.35</v>
      </c>
      <c r="X145" s="70">
        <f t="shared" ref="X145" si="40">W145*30.42</f>
        <v>953.66700000000014</v>
      </c>
      <c r="Y145" s="65">
        <v>28.33</v>
      </c>
      <c r="Z145" s="219">
        <f t="shared" ref="Z145" si="41">Y145*30.42</f>
        <v>861.79859999999996</v>
      </c>
      <c r="AA145" s="65">
        <v>15.64</v>
      </c>
      <c r="AB145" s="65">
        <v>12.69</v>
      </c>
      <c r="AC145" s="249"/>
      <c r="AD145" s="73">
        <v>440.79</v>
      </c>
      <c r="AE145" s="198">
        <v>510202231</v>
      </c>
      <c r="AF145" s="198" t="s">
        <v>42</v>
      </c>
    </row>
    <row r="146" spans="1:37" s="13" customFormat="1" ht="20.149999999999999" customHeight="1" x14ac:dyDescent="0.25">
      <c r="A146" s="197"/>
      <c r="B146" s="197"/>
      <c r="C146" s="198" t="s">
        <v>417</v>
      </c>
      <c r="D146" s="198" t="s">
        <v>418</v>
      </c>
      <c r="E146" s="198">
        <v>22391</v>
      </c>
      <c r="F146" s="198" t="s">
        <v>186</v>
      </c>
      <c r="G146" s="198" t="s">
        <v>193</v>
      </c>
      <c r="H146" s="198">
        <v>38</v>
      </c>
      <c r="I146" s="200">
        <v>44440</v>
      </c>
      <c r="J146" s="62">
        <v>44561</v>
      </c>
      <c r="K146" s="134" t="s">
        <v>420</v>
      </c>
      <c r="L146" s="90">
        <v>95.5</v>
      </c>
      <c r="M146" s="90">
        <v>95.5</v>
      </c>
      <c r="N146" s="90">
        <v>95.5</v>
      </c>
      <c r="O146" s="90">
        <v>95.5</v>
      </c>
      <c r="P146" s="90">
        <v>95.5</v>
      </c>
      <c r="Q146" s="66">
        <v>2.46</v>
      </c>
      <c r="R146" s="66">
        <v>74.83</v>
      </c>
      <c r="S146" s="58"/>
      <c r="T146" s="58"/>
      <c r="U146" s="219">
        <v>2.04</v>
      </c>
      <c r="V146" s="58"/>
      <c r="W146" s="90"/>
      <c r="X146" s="90"/>
      <c r="Y146" s="118">
        <v>31.78</v>
      </c>
      <c r="Z146" s="197"/>
      <c r="AA146" s="118">
        <v>17.489999999999998</v>
      </c>
      <c r="AB146" s="64">
        <v>14.29</v>
      </c>
      <c r="AC146" s="92"/>
      <c r="AD146" s="92"/>
      <c r="AE146" s="197">
        <v>510203118</v>
      </c>
      <c r="AF146" s="197" t="s">
        <v>42</v>
      </c>
    </row>
    <row r="147" spans="1:37" s="13" customFormat="1" ht="20.149999999999999" customHeight="1" x14ac:dyDescent="0.25">
      <c r="A147" s="197" t="s">
        <v>188</v>
      </c>
      <c r="B147" s="197"/>
      <c r="C147" s="198" t="s">
        <v>152</v>
      </c>
      <c r="D147" s="198" t="s">
        <v>72</v>
      </c>
      <c r="E147" s="198">
        <v>22391</v>
      </c>
      <c r="F147" s="198" t="s">
        <v>186</v>
      </c>
      <c r="G147" s="198" t="s">
        <v>193</v>
      </c>
      <c r="H147" s="198">
        <v>168</v>
      </c>
      <c r="I147" s="200">
        <v>44440</v>
      </c>
      <c r="J147" s="62">
        <v>44561</v>
      </c>
      <c r="K147" s="199" t="s">
        <v>189</v>
      </c>
      <c r="L147" s="64">
        <v>25.79</v>
      </c>
      <c r="M147" s="65">
        <v>53.15</v>
      </c>
      <c r="N147" s="65">
        <v>69.33</v>
      </c>
      <c r="O147" s="65">
        <v>86.19</v>
      </c>
      <c r="P147" s="65">
        <v>93.75</v>
      </c>
      <c r="Q147" s="66">
        <v>2.46</v>
      </c>
      <c r="R147" s="66">
        <v>74.83</v>
      </c>
      <c r="S147" s="219">
        <v>0.93</v>
      </c>
      <c r="T147" s="219">
        <f t="shared" ref="T147" si="42">S147*30.42</f>
        <v>28.290600000000001</v>
      </c>
      <c r="U147" s="219">
        <v>2.14</v>
      </c>
      <c r="V147" s="219">
        <f t="shared" ref="V147" si="43">U147*30.42</f>
        <v>65.098800000000011</v>
      </c>
      <c r="W147" s="65">
        <v>27.84</v>
      </c>
      <c r="X147" s="70">
        <f t="shared" ref="X147" si="44">W147*30.42</f>
        <v>846.89280000000008</v>
      </c>
      <c r="Y147" s="65">
        <v>27.78</v>
      </c>
      <c r="Z147" s="219">
        <f t="shared" ref="Z147" si="45">Y147*30.42</f>
        <v>845.06760000000008</v>
      </c>
      <c r="AA147" s="65">
        <v>14.86</v>
      </c>
      <c r="AB147" s="65">
        <v>12.92</v>
      </c>
      <c r="AC147" s="249"/>
      <c r="AD147" s="73" t="s">
        <v>11</v>
      </c>
      <c r="AE147" s="198">
        <v>510200627</v>
      </c>
      <c r="AF147" s="198" t="s">
        <v>42</v>
      </c>
    </row>
    <row r="148" spans="1:37" s="13" customFormat="1" ht="20.149999999999999" customHeight="1" x14ac:dyDescent="0.25">
      <c r="A148" s="197"/>
      <c r="B148" s="197"/>
      <c r="C148" s="197" t="s">
        <v>540</v>
      </c>
      <c r="D148" s="197" t="s">
        <v>224</v>
      </c>
      <c r="E148" s="197">
        <v>22391</v>
      </c>
      <c r="F148" s="197" t="s">
        <v>186</v>
      </c>
      <c r="G148" s="197" t="s">
        <v>29</v>
      </c>
      <c r="H148" s="197">
        <v>55</v>
      </c>
      <c r="I148" s="61">
        <v>42736</v>
      </c>
      <c r="J148" s="62">
        <v>43100</v>
      </c>
      <c r="K148" s="135"/>
      <c r="L148" s="64"/>
      <c r="M148" s="70"/>
      <c r="N148" s="70"/>
      <c r="O148" s="70"/>
      <c r="P148" s="70"/>
      <c r="Q148" s="58"/>
      <c r="R148" s="58"/>
      <c r="S148" s="58"/>
      <c r="T148" s="58"/>
      <c r="U148" s="58"/>
      <c r="V148" s="58"/>
      <c r="W148" s="70"/>
      <c r="X148" s="70"/>
      <c r="Y148" s="70"/>
      <c r="Z148" s="58"/>
      <c r="AA148" s="70"/>
      <c r="AB148" s="70"/>
      <c r="AC148" s="100"/>
      <c r="AD148" s="218"/>
      <c r="AE148" s="197">
        <v>510201252</v>
      </c>
      <c r="AF148" s="197" t="s">
        <v>42</v>
      </c>
    </row>
    <row r="149" spans="1:37" s="13" customFormat="1" ht="20.149999999999999" customHeight="1" x14ac:dyDescent="0.25">
      <c r="A149" s="197" t="s">
        <v>188</v>
      </c>
      <c r="B149" s="197"/>
      <c r="C149" s="197" t="s">
        <v>271</v>
      </c>
      <c r="D149" s="197" t="s">
        <v>272</v>
      </c>
      <c r="E149" s="197">
        <v>22391</v>
      </c>
      <c r="F149" s="197" t="s">
        <v>186</v>
      </c>
      <c r="G149" s="197" t="s">
        <v>193</v>
      </c>
      <c r="H149" s="198">
        <v>107</v>
      </c>
      <c r="I149" s="200">
        <v>44440</v>
      </c>
      <c r="J149" s="62">
        <v>44592</v>
      </c>
      <c r="K149" s="199"/>
      <c r="L149" s="64">
        <v>26.55</v>
      </c>
      <c r="M149" s="65">
        <v>53.78</v>
      </c>
      <c r="N149" s="65">
        <v>69.959999999999994</v>
      </c>
      <c r="O149" s="65">
        <v>86.82</v>
      </c>
      <c r="P149" s="65">
        <v>94.38</v>
      </c>
      <c r="Q149" s="219">
        <v>2.46</v>
      </c>
      <c r="R149" s="219">
        <v>74.83</v>
      </c>
      <c r="S149" s="58"/>
      <c r="T149" s="58"/>
      <c r="U149" s="219">
        <v>2.84</v>
      </c>
      <c r="V149" s="219">
        <v>86.39</v>
      </c>
      <c r="W149" s="65">
        <v>28.47</v>
      </c>
      <c r="X149" s="65">
        <v>866.06</v>
      </c>
      <c r="Y149" s="65">
        <v>26.97</v>
      </c>
      <c r="Z149" s="201">
        <v>820.43</v>
      </c>
      <c r="AA149" s="65">
        <v>14.43</v>
      </c>
      <c r="AB149" s="65">
        <v>12.54</v>
      </c>
      <c r="AC149" s="249"/>
      <c r="AD149" s="73">
        <v>463.45</v>
      </c>
      <c r="AE149" s="198">
        <v>510201081</v>
      </c>
      <c r="AF149" s="197" t="s">
        <v>42</v>
      </c>
    </row>
    <row r="150" spans="1:37" s="13" customFormat="1" ht="20.149999999999999" customHeight="1" x14ac:dyDescent="0.25">
      <c r="A150" s="197" t="s">
        <v>188</v>
      </c>
      <c r="B150" s="197"/>
      <c r="C150" s="220" t="s">
        <v>549</v>
      </c>
      <c r="D150" s="220" t="s">
        <v>155</v>
      </c>
      <c r="E150" s="220">
        <v>22391</v>
      </c>
      <c r="F150" s="221" t="s">
        <v>186</v>
      </c>
      <c r="G150" s="221" t="s">
        <v>29</v>
      </c>
      <c r="H150" s="202">
        <v>187</v>
      </c>
      <c r="I150" s="204">
        <v>44378</v>
      </c>
      <c r="J150" s="84">
        <v>44561</v>
      </c>
      <c r="K150" s="216" t="s">
        <v>189</v>
      </c>
      <c r="L150" s="86">
        <v>26.65</v>
      </c>
      <c r="M150" s="70">
        <v>56.03</v>
      </c>
      <c r="N150" s="70">
        <v>72.209999999999994</v>
      </c>
      <c r="O150" s="70">
        <v>89.07</v>
      </c>
      <c r="P150" s="70">
        <v>96.63</v>
      </c>
      <c r="Q150" s="219">
        <v>2.46</v>
      </c>
      <c r="R150" s="219">
        <v>74.83</v>
      </c>
      <c r="S150" s="219">
        <v>0.86</v>
      </c>
      <c r="T150" s="219">
        <v>26.16</v>
      </c>
      <c r="U150" s="219">
        <v>2.69</v>
      </c>
      <c r="V150" s="219">
        <v>81.83</v>
      </c>
      <c r="W150" s="70">
        <v>30.72</v>
      </c>
      <c r="X150" s="70">
        <v>934.5</v>
      </c>
      <c r="Y150" s="70">
        <v>28.45</v>
      </c>
      <c r="Z150" s="219">
        <v>865.45</v>
      </c>
      <c r="AA150" s="70">
        <v>15.39</v>
      </c>
      <c r="AB150" s="70">
        <v>13.06</v>
      </c>
      <c r="AC150" s="252"/>
      <c r="AD150" s="206" t="s">
        <v>365</v>
      </c>
      <c r="AE150" s="221">
        <v>510202823</v>
      </c>
      <c r="AF150" s="220" t="s">
        <v>42</v>
      </c>
    </row>
    <row r="151" spans="1:37" s="13" customFormat="1" ht="20.149999999999999" customHeight="1" x14ac:dyDescent="0.25">
      <c r="A151" s="197"/>
      <c r="B151" s="197"/>
      <c r="C151" s="197" t="s">
        <v>74</v>
      </c>
      <c r="D151" s="197" t="s">
        <v>155</v>
      </c>
      <c r="E151" s="197">
        <v>22391</v>
      </c>
      <c r="F151" s="197" t="s">
        <v>186</v>
      </c>
      <c r="G151" s="197" t="s">
        <v>29</v>
      </c>
      <c r="H151" s="136">
        <v>18</v>
      </c>
      <c r="I151" s="200">
        <v>44287</v>
      </c>
      <c r="J151" s="62">
        <v>44651</v>
      </c>
      <c r="K151" s="72" t="s">
        <v>189</v>
      </c>
      <c r="L151" s="64"/>
      <c r="M151" s="70"/>
      <c r="N151" s="70"/>
      <c r="O151" s="70"/>
      <c r="P151" s="70"/>
      <c r="Q151" s="219"/>
      <c r="R151" s="219"/>
      <c r="S151" s="219"/>
      <c r="T151" s="219"/>
      <c r="U151" s="219"/>
      <c r="V151" s="219"/>
      <c r="W151" s="70"/>
      <c r="X151" s="70"/>
      <c r="Y151" s="70"/>
      <c r="Z151" s="58"/>
      <c r="AA151" s="70"/>
      <c r="AB151" s="70"/>
      <c r="AC151" s="252"/>
      <c r="AD151" s="206"/>
      <c r="AE151" s="198">
        <v>510202947</v>
      </c>
      <c r="AF151" s="197" t="s">
        <v>42</v>
      </c>
    </row>
    <row r="152" spans="1:37" s="13" customFormat="1" ht="20.149999999999999" customHeight="1" x14ac:dyDescent="0.25">
      <c r="A152" s="197" t="s">
        <v>188</v>
      </c>
      <c r="B152" s="197"/>
      <c r="C152" s="197" t="s">
        <v>106</v>
      </c>
      <c r="D152" s="197" t="s">
        <v>311</v>
      </c>
      <c r="E152" s="197">
        <v>22395</v>
      </c>
      <c r="F152" s="197" t="s">
        <v>186</v>
      </c>
      <c r="G152" s="197" t="s">
        <v>29</v>
      </c>
      <c r="H152" s="197">
        <v>36</v>
      </c>
      <c r="I152" s="200">
        <v>44197</v>
      </c>
      <c r="J152" s="62">
        <v>44561</v>
      </c>
      <c r="K152" s="199" t="s">
        <v>189</v>
      </c>
      <c r="L152" s="64">
        <v>27.34</v>
      </c>
      <c r="M152" s="70">
        <v>51.22</v>
      </c>
      <c r="N152" s="70">
        <v>67.400000000000006</v>
      </c>
      <c r="O152" s="70">
        <v>84.26</v>
      </c>
      <c r="P152" s="65">
        <v>91.82</v>
      </c>
      <c r="Q152" s="219">
        <v>2.46</v>
      </c>
      <c r="R152" s="219">
        <v>74.83</v>
      </c>
      <c r="S152" s="58">
        <v>0.91</v>
      </c>
      <c r="T152" s="58">
        <v>27.68</v>
      </c>
      <c r="U152" s="219">
        <v>2.33</v>
      </c>
      <c r="V152" s="219">
        <v>70.88</v>
      </c>
      <c r="W152" s="65">
        <v>25.91</v>
      </c>
      <c r="X152" s="65">
        <v>788.18</v>
      </c>
      <c r="Y152" s="65">
        <v>25.61</v>
      </c>
      <c r="Z152" s="219">
        <v>779.06</v>
      </c>
      <c r="AA152" s="70">
        <v>13.03</v>
      </c>
      <c r="AB152" s="70">
        <v>12.58</v>
      </c>
      <c r="AC152" s="100"/>
      <c r="AD152" s="218" t="s">
        <v>364</v>
      </c>
      <c r="AE152" s="197">
        <v>510202696</v>
      </c>
      <c r="AF152" s="197" t="s">
        <v>42</v>
      </c>
    </row>
    <row r="153" spans="1:37" s="13" customFormat="1" ht="20.149999999999999" customHeight="1" x14ac:dyDescent="0.25">
      <c r="A153" s="197" t="s">
        <v>188</v>
      </c>
      <c r="B153" s="197"/>
      <c r="C153" s="220" t="s">
        <v>164</v>
      </c>
      <c r="D153" s="220" t="s">
        <v>75</v>
      </c>
      <c r="E153" s="220">
        <v>22395</v>
      </c>
      <c r="F153" s="221" t="s">
        <v>186</v>
      </c>
      <c r="G153" s="221" t="s">
        <v>29</v>
      </c>
      <c r="H153" s="221">
        <v>56</v>
      </c>
      <c r="I153" s="204">
        <v>44317</v>
      </c>
      <c r="J153" s="84">
        <v>44620</v>
      </c>
      <c r="K153" s="222" t="s">
        <v>189</v>
      </c>
      <c r="L153" s="86">
        <v>26.08</v>
      </c>
      <c r="M153" s="87">
        <v>48.36</v>
      </c>
      <c r="N153" s="87">
        <v>64.540000000000006</v>
      </c>
      <c r="O153" s="87">
        <v>81.400000000000006</v>
      </c>
      <c r="P153" s="87">
        <v>88.96</v>
      </c>
      <c r="Q153" s="219">
        <v>2.46</v>
      </c>
      <c r="R153" s="219">
        <v>74.83</v>
      </c>
      <c r="S153" s="219">
        <v>1.1299999999999999</v>
      </c>
      <c r="T153" s="219">
        <v>34.369999999999997</v>
      </c>
      <c r="U153" s="219">
        <v>3.37</v>
      </c>
      <c r="V153" s="219">
        <v>102.52</v>
      </c>
      <c r="W153" s="87">
        <v>23.05</v>
      </c>
      <c r="X153" s="87">
        <v>701.18</v>
      </c>
      <c r="Y153" s="87">
        <v>26.62</v>
      </c>
      <c r="Z153" s="205">
        <v>809.78</v>
      </c>
      <c r="AA153" s="87">
        <v>14.39</v>
      </c>
      <c r="AB153" s="87">
        <v>12.23</v>
      </c>
      <c r="AC153" s="255"/>
      <c r="AD153" s="203" t="s">
        <v>17</v>
      </c>
      <c r="AE153" s="221">
        <v>510201651</v>
      </c>
      <c r="AF153" s="220" t="s">
        <v>42</v>
      </c>
    </row>
    <row r="154" spans="1:37" s="13" customFormat="1" ht="20.149999999999999" customHeight="1" x14ac:dyDescent="0.25">
      <c r="A154" s="197" t="s">
        <v>188</v>
      </c>
      <c r="B154" s="197"/>
      <c r="C154" s="221" t="s">
        <v>48</v>
      </c>
      <c r="D154" s="221" t="s">
        <v>306</v>
      </c>
      <c r="E154" s="221">
        <v>22397</v>
      </c>
      <c r="F154" s="221" t="s">
        <v>186</v>
      </c>
      <c r="G154" s="221" t="s">
        <v>29</v>
      </c>
      <c r="H154" s="221">
        <v>60</v>
      </c>
      <c r="I154" s="204">
        <v>44348</v>
      </c>
      <c r="J154" s="84">
        <v>44712</v>
      </c>
      <c r="K154" s="222" t="s">
        <v>189</v>
      </c>
      <c r="L154" s="86">
        <v>25.78</v>
      </c>
      <c r="M154" s="87">
        <v>46.14</v>
      </c>
      <c r="N154" s="87">
        <v>62.32</v>
      </c>
      <c r="O154" s="87">
        <v>79.180000000000007</v>
      </c>
      <c r="P154" s="87">
        <v>86.74</v>
      </c>
      <c r="Q154" s="219">
        <v>2.46</v>
      </c>
      <c r="R154" s="219">
        <v>74.83</v>
      </c>
      <c r="S154" s="58">
        <v>0.82</v>
      </c>
      <c r="T154" s="58">
        <v>24.94</v>
      </c>
      <c r="U154" s="219">
        <v>2.4900000000000002</v>
      </c>
      <c r="V154" s="219">
        <v>75.75</v>
      </c>
      <c r="W154" s="87">
        <v>20.83</v>
      </c>
      <c r="X154" s="87">
        <v>633.65</v>
      </c>
      <c r="Y154" s="87">
        <v>25.77</v>
      </c>
      <c r="Z154" s="205">
        <v>783.92</v>
      </c>
      <c r="AA154" s="87">
        <v>13.79</v>
      </c>
      <c r="AB154" s="87">
        <v>11.98</v>
      </c>
      <c r="AC154" s="255"/>
      <c r="AD154" s="203">
        <v>462.69</v>
      </c>
      <c r="AE154" s="221">
        <v>510202583</v>
      </c>
      <c r="AF154" s="221" t="s">
        <v>42</v>
      </c>
    </row>
    <row r="155" spans="1:37" s="13" customFormat="1" ht="20.149999999999999" customHeight="1" x14ac:dyDescent="0.25">
      <c r="A155" s="197" t="s">
        <v>188</v>
      </c>
      <c r="B155" s="197"/>
      <c r="C155" s="197" t="s">
        <v>266</v>
      </c>
      <c r="D155" s="197" t="s">
        <v>318</v>
      </c>
      <c r="E155" s="197">
        <v>22399</v>
      </c>
      <c r="F155" s="197" t="s">
        <v>186</v>
      </c>
      <c r="G155" s="197" t="s">
        <v>193</v>
      </c>
      <c r="H155" s="197">
        <v>146</v>
      </c>
      <c r="I155" s="61">
        <v>44013</v>
      </c>
      <c r="J155" s="62">
        <v>44377</v>
      </c>
      <c r="K155" s="63" t="s">
        <v>189</v>
      </c>
      <c r="L155" s="64">
        <v>26.62</v>
      </c>
      <c r="M155" s="65">
        <v>55.83</v>
      </c>
      <c r="N155" s="65">
        <v>72.010000000000005</v>
      </c>
      <c r="O155" s="65">
        <v>88.87</v>
      </c>
      <c r="P155" s="65">
        <v>96.43</v>
      </c>
      <c r="Q155" s="219">
        <v>2.46</v>
      </c>
      <c r="R155" s="219">
        <v>74.83</v>
      </c>
      <c r="S155" s="58">
        <v>0.75</v>
      </c>
      <c r="T155" s="58">
        <v>22.82</v>
      </c>
      <c r="U155" s="58">
        <v>2.11</v>
      </c>
      <c r="V155" s="58">
        <v>64.19</v>
      </c>
      <c r="W155" s="65">
        <v>30.52</v>
      </c>
      <c r="X155" s="65">
        <v>928.42</v>
      </c>
      <c r="Y155" s="65">
        <v>27.98</v>
      </c>
      <c r="Z155" s="67">
        <v>851.15</v>
      </c>
      <c r="AA155" s="65">
        <v>14.9</v>
      </c>
      <c r="AB155" s="65">
        <v>13.08</v>
      </c>
      <c r="AC155" s="94"/>
      <c r="AD155" s="69">
        <v>384.51</v>
      </c>
      <c r="AE155" s="197">
        <v>510200488</v>
      </c>
      <c r="AF155" s="197" t="s">
        <v>42</v>
      </c>
    </row>
    <row r="156" spans="1:37" s="13" customFormat="1" ht="20.149999999999999" customHeight="1" x14ac:dyDescent="0.25">
      <c r="A156" s="197" t="s">
        <v>188</v>
      </c>
      <c r="B156" s="197"/>
      <c r="C156" s="197" t="s">
        <v>319</v>
      </c>
      <c r="D156" s="197" t="s">
        <v>38</v>
      </c>
      <c r="E156" s="197">
        <v>22415</v>
      </c>
      <c r="F156" s="197" t="s">
        <v>186</v>
      </c>
      <c r="G156" s="197" t="s">
        <v>193</v>
      </c>
      <c r="H156" s="197">
        <v>142</v>
      </c>
      <c r="I156" s="61">
        <v>44197</v>
      </c>
      <c r="J156" s="62">
        <v>44255</v>
      </c>
      <c r="K156" s="63" t="s">
        <v>189</v>
      </c>
      <c r="L156" s="64">
        <v>26.28</v>
      </c>
      <c r="M156" s="65">
        <v>53.16</v>
      </c>
      <c r="N156" s="65">
        <v>69.34</v>
      </c>
      <c r="O156" s="65">
        <v>86.2</v>
      </c>
      <c r="P156" s="65">
        <v>93.76</v>
      </c>
      <c r="Q156" s="219">
        <v>2.46</v>
      </c>
      <c r="R156" s="219">
        <v>74.83</v>
      </c>
      <c r="S156" s="58">
        <v>0.76</v>
      </c>
      <c r="T156" s="58">
        <v>23.12</v>
      </c>
      <c r="U156" s="66">
        <v>2.31</v>
      </c>
      <c r="V156" s="66">
        <v>70.27</v>
      </c>
      <c r="W156" s="65">
        <v>27.85</v>
      </c>
      <c r="X156" s="65">
        <v>847.2</v>
      </c>
      <c r="Y156" s="65">
        <v>27.38</v>
      </c>
      <c r="Z156" s="67">
        <v>832.9</v>
      </c>
      <c r="AA156" s="65">
        <v>14.59</v>
      </c>
      <c r="AB156" s="65">
        <v>12.79</v>
      </c>
      <c r="AC156" s="94"/>
      <c r="AD156" s="69"/>
      <c r="AE156" s="197">
        <v>510200649</v>
      </c>
      <c r="AF156" s="197" t="s">
        <v>42</v>
      </c>
    </row>
    <row r="157" spans="1:37" s="13" customFormat="1" ht="20.149999999999999" customHeight="1" x14ac:dyDescent="0.25">
      <c r="A157" s="197"/>
      <c r="B157" s="197"/>
      <c r="C157" s="198" t="s">
        <v>441</v>
      </c>
      <c r="D157" s="197" t="s">
        <v>320</v>
      </c>
      <c r="E157" s="197">
        <v>22419</v>
      </c>
      <c r="F157" s="197" t="s">
        <v>186</v>
      </c>
      <c r="G157" s="197" t="s">
        <v>29</v>
      </c>
      <c r="H157" s="197">
        <v>120</v>
      </c>
      <c r="I157" s="54">
        <v>44136</v>
      </c>
      <c r="J157" s="55">
        <v>44500</v>
      </c>
      <c r="K157" s="199" t="s">
        <v>189</v>
      </c>
      <c r="L157" s="56">
        <v>24.03</v>
      </c>
      <c r="M157" s="81">
        <v>45.3</v>
      </c>
      <c r="N157" s="81">
        <v>61.48</v>
      </c>
      <c r="O157" s="81">
        <v>78.34</v>
      </c>
      <c r="P157" s="81">
        <v>85.9</v>
      </c>
      <c r="Q157" s="219">
        <v>2.46</v>
      </c>
      <c r="R157" s="219">
        <v>74.83</v>
      </c>
      <c r="S157" s="58">
        <v>0.62</v>
      </c>
      <c r="T157" s="58">
        <v>18.86</v>
      </c>
      <c r="U157" s="217">
        <v>1.99</v>
      </c>
      <c r="V157" s="217">
        <f>U157*30.42</f>
        <v>60.535800000000002</v>
      </c>
      <c r="W157" s="81">
        <v>19.989999999999998</v>
      </c>
      <c r="X157" s="81">
        <f>W157*30.42</f>
        <v>608.09579999999994</v>
      </c>
      <c r="Y157" s="81">
        <v>25.32</v>
      </c>
      <c r="Z157" s="128">
        <f>Y157*30.42</f>
        <v>770.23440000000005</v>
      </c>
      <c r="AA157" s="81">
        <v>13.55</v>
      </c>
      <c r="AB157" s="81">
        <v>11.77</v>
      </c>
      <c r="AC157" s="100"/>
      <c r="AD157" s="69">
        <v>609.91999999999996</v>
      </c>
      <c r="AE157" s="197">
        <v>510204299</v>
      </c>
      <c r="AF157" s="197" t="s">
        <v>40</v>
      </c>
    </row>
    <row r="158" spans="1:37" s="13" customFormat="1" ht="20.149999999999999" customHeight="1" x14ac:dyDescent="0.25">
      <c r="A158" s="197" t="s">
        <v>188</v>
      </c>
      <c r="B158" s="197"/>
      <c r="C158" s="198" t="s">
        <v>346</v>
      </c>
      <c r="D158" s="197" t="s">
        <v>28</v>
      </c>
      <c r="E158" s="197">
        <v>22419</v>
      </c>
      <c r="F158" s="197" t="s">
        <v>186</v>
      </c>
      <c r="G158" s="197" t="s">
        <v>187</v>
      </c>
      <c r="H158" s="197">
        <v>105</v>
      </c>
      <c r="I158" s="61">
        <v>43891</v>
      </c>
      <c r="J158" s="62">
        <v>44255</v>
      </c>
      <c r="K158" s="63" t="s">
        <v>189</v>
      </c>
      <c r="L158" s="64">
        <v>23.31</v>
      </c>
      <c r="M158" s="65">
        <v>46.75</v>
      </c>
      <c r="N158" s="65">
        <v>62.93</v>
      </c>
      <c r="O158" s="65">
        <v>79.790000000000006</v>
      </c>
      <c r="P158" s="65">
        <v>87.35</v>
      </c>
      <c r="Q158" s="219">
        <v>2.46</v>
      </c>
      <c r="R158" s="219">
        <v>74.83</v>
      </c>
      <c r="S158" s="58">
        <v>0.8</v>
      </c>
      <c r="T158" s="58">
        <v>24.34</v>
      </c>
      <c r="U158" s="58">
        <v>0</v>
      </c>
      <c r="V158" s="58">
        <v>0</v>
      </c>
      <c r="W158" s="65">
        <v>21.44</v>
      </c>
      <c r="X158" s="65">
        <v>652.20000000000005</v>
      </c>
      <c r="Y158" s="65">
        <v>24.11</v>
      </c>
      <c r="Z158" s="67">
        <v>733.43</v>
      </c>
      <c r="AA158" s="65">
        <v>12.9</v>
      </c>
      <c r="AB158" s="65">
        <v>11.21</v>
      </c>
      <c r="AC158" s="100" t="s">
        <v>588</v>
      </c>
      <c r="AD158" s="218" t="s">
        <v>589</v>
      </c>
      <c r="AE158" s="197">
        <v>510202128</v>
      </c>
      <c r="AF158" s="197" t="s">
        <v>40</v>
      </c>
    </row>
    <row r="159" spans="1:37" s="13" customFormat="1" ht="20.149999999999999" customHeight="1" x14ac:dyDescent="0.25">
      <c r="A159" s="197"/>
      <c r="B159" s="197"/>
      <c r="C159" s="198" t="s">
        <v>387</v>
      </c>
      <c r="D159" s="197" t="s">
        <v>388</v>
      </c>
      <c r="E159" s="197">
        <v>22453</v>
      </c>
      <c r="F159" s="197" t="s">
        <v>186</v>
      </c>
      <c r="G159" s="197" t="s">
        <v>310</v>
      </c>
      <c r="H159" s="197">
        <v>35</v>
      </c>
      <c r="I159" s="61">
        <v>44287</v>
      </c>
      <c r="J159" s="62">
        <v>44316</v>
      </c>
      <c r="K159" s="63" t="s">
        <v>189</v>
      </c>
      <c r="L159" s="64">
        <v>26.71</v>
      </c>
      <c r="M159" s="65">
        <v>46.11</v>
      </c>
      <c r="N159" s="65">
        <v>62.29</v>
      </c>
      <c r="O159" s="65">
        <v>79.150000000000006</v>
      </c>
      <c r="P159" s="65">
        <v>86.71</v>
      </c>
      <c r="Q159" s="219">
        <v>2.46</v>
      </c>
      <c r="R159" s="219">
        <v>74.83</v>
      </c>
      <c r="S159" s="58"/>
      <c r="T159" s="58"/>
      <c r="U159" s="219">
        <v>2.98</v>
      </c>
      <c r="V159" s="219">
        <f>U159*30.42</f>
        <v>90.651600000000002</v>
      </c>
      <c r="W159" s="65">
        <v>20.8</v>
      </c>
      <c r="X159" s="65">
        <v>632.74</v>
      </c>
      <c r="Y159" s="65">
        <v>23.31</v>
      </c>
      <c r="Z159" s="67">
        <v>709.09</v>
      </c>
      <c r="AA159" s="65">
        <v>12.47</v>
      </c>
      <c r="AB159" s="65">
        <v>10.84</v>
      </c>
      <c r="AC159" s="100"/>
      <c r="AD159" s="69"/>
      <c r="AE159" s="197">
        <v>510204153</v>
      </c>
      <c r="AF159" s="197" t="s">
        <v>40</v>
      </c>
      <c r="AK159" s="14"/>
    </row>
    <row r="160" spans="1:37" s="13" customFormat="1" ht="20.149999999999999" customHeight="1" x14ac:dyDescent="0.25">
      <c r="A160" s="197" t="s">
        <v>188</v>
      </c>
      <c r="B160" s="197"/>
      <c r="C160" s="198" t="s">
        <v>360</v>
      </c>
      <c r="D160" s="197" t="s">
        <v>362</v>
      </c>
      <c r="E160" s="197">
        <v>22453</v>
      </c>
      <c r="F160" s="197" t="s">
        <v>186</v>
      </c>
      <c r="G160" s="197" t="s">
        <v>29</v>
      </c>
      <c r="H160" s="197">
        <v>82</v>
      </c>
      <c r="I160" s="54">
        <v>44228</v>
      </c>
      <c r="J160" s="55">
        <v>44592</v>
      </c>
      <c r="K160" s="72" t="s">
        <v>189</v>
      </c>
      <c r="L160" s="56">
        <v>26.15</v>
      </c>
      <c r="M160" s="81">
        <v>51.76</v>
      </c>
      <c r="N160" s="81">
        <v>67.94</v>
      </c>
      <c r="O160" s="81">
        <v>84.8</v>
      </c>
      <c r="P160" s="81">
        <v>92.36</v>
      </c>
      <c r="Q160" s="219">
        <v>2.46</v>
      </c>
      <c r="R160" s="219">
        <v>74.83</v>
      </c>
      <c r="S160" s="58">
        <v>0.77</v>
      </c>
      <c r="T160" s="58">
        <v>23.42</v>
      </c>
      <c r="U160" s="217">
        <v>2.31</v>
      </c>
      <c r="V160" s="217">
        <f t="shared" ref="V160" si="46">U160*30.42</f>
        <v>70.270200000000003</v>
      </c>
      <c r="W160" s="81">
        <v>26.45</v>
      </c>
      <c r="X160" s="81">
        <f>W160*30.42</f>
        <v>804.60900000000004</v>
      </c>
      <c r="Y160" s="81">
        <v>26.19</v>
      </c>
      <c r="Z160" s="60">
        <f>Y160*30.42</f>
        <v>796.6998000000001</v>
      </c>
      <c r="AA160" s="81">
        <v>14.01</v>
      </c>
      <c r="AB160" s="81">
        <v>12.18</v>
      </c>
      <c r="AC160" s="249"/>
      <c r="AD160" s="69">
        <v>593.19000000000005</v>
      </c>
      <c r="AE160" s="97">
        <v>510204028</v>
      </c>
      <c r="AF160" s="97" t="s">
        <v>40</v>
      </c>
      <c r="AK160" s="14"/>
    </row>
    <row r="161" spans="1:37" s="196" customFormat="1" ht="20.149999999999999" customHeight="1" x14ac:dyDescent="0.25">
      <c r="A161" s="197" t="s">
        <v>188</v>
      </c>
      <c r="B161" s="197"/>
      <c r="C161" s="198" t="s">
        <v>360</v>
      </c>
      <c r="D161" s="197" t="s">
        <v>362</v>
      </c>
      <c r="E161" s="197">
        <v>22453</v>
      </c>
      <c r="F161" s="197" t="s">
        <v>186</v>
      </c>
      <c r="G161" s="197" t="s">
        <v>29</v>
      </c>
      <c r="H161" s="197">
        <v>82</v>
      </c>
      <c r="I161" s="54"/>
      <c r="J161" s="55"/>
      <c r="K161" s="72"/>
      <c r="L161" s="56"/>
      <c r="M161" s="81"/>
      <c r="N161" s="81"/>
      <c r="O161" s="81"/>
      <c r="P161" s="81"/>
      <c r="Q161" s="219"/>
      <c r="R161" s="219"/>
      <c r="S161" s="58"/>
      <c r="T161" s="58"/>
      <c r="U161" s="217"/>
      <c r="V161" s="217"/>
      <c r="W161" s="81"/>
      <c r="X161" s="81"/>
      <c r="Y161" s="81"/>
      <c r="Z161" s="60"/>
      <c r="AA161" s="81"/>
      <c r="AB161" s="81"/>
      <c r="AC161" s="249"/>
      <c r="AD161" s="69"/>
      <c r="AE161" s="97">
        <v>510204028</v>
      </c>
      <c r="AF161" s="97" t="s">
        <v>40</v>
      </c>
      <c r="AK161" s="14"/>
    </row>
    <row r="162" spans="1:37" s="13" customFormat="1" ht="20.149999999999999" customHeight="1" x14ac:dyDescent="0.25">
      <c r="A162" s="197" t="s">
        <v>188</v>
      </c>
      <c r="B162" s="197"/>
      <c r="C162" s="198" t="s">
        <v>90</v>
      </c>
      <c r="D162" s="197" t="s">
        <v>32</v>
      </c>
      <c r="E162" s="197">
        <v>22455</v>
      </c>
      <c r="F162" s="197" t="s">
        <v>186</v>
      </c>
      <c r="G162" s="197" t="s">
        <v>29</v>
      </c>
      <c r="H162" s="197">
        <v>51</v>
      </c>
      <c r="I162" s="54">
        <v>44197</v>
      </c>
      <c r="J162" s="55">
        <v>44561</v>
      </c>
      <c r="K162" s="199" t="s">
        <v>189</v>
      </c>
      <c r="L162" s="56">
        <v>23.67</v>
      </c>
      <c r="M162" s="81">
        <v>49.19</v>
      </c>
      <c r="N162" s="81">
        <v>65.37</v>
      </c>
      <c r="O162" s="81">
        <v>82.23</v>
      </c>
      <c r="P162" s="81">
        <v>89.79</v>
      </c>
      <c r="Q162" s="219">
        <v>2.46</v>
      </c>
      <c r="R162" s="219">
        <v>74.83</v>
      </c>
      <c r="S162" s="58">
        <v>0.78</v>
      </c>
      <c r="T162" s="58">
        <v>23.73</v>
      </c>
      <c r="U162" s="217">
        <v>2.29</v>
      </c>
      <c r="V162" s="217">
        <v>69.661799999999999</v>
      </c>
      <c r="W162" s="81">
        <v>23.88</v>
      </c>
      <c r="X162" s="81">
        <v>726.42960000000005</v>
      </c>
      <c r="Y162" s="81">
        <v>26.88</v>
      </c>
      <c r="Z162" s="60">
        <v>817.68960000000004</v>
      </c>
      <c r="AA162" s="81">
        <v>14.22</v>
      </c>
      <c r="AB162" s="81">
        <v>12.66</v>
      </c>
      <c r="AC162" s="100"/>
      <c r="AD162" s="218">
        <v>591.66999999999996</v>
      </c>
      <c r="AE162" s="197">
        <v>510201105</v>
      </c>
      <c r="AF162" s="197" t="s">
        <v>40</v>
      </c>
      <c r="AK162" s="14"/>
    </row>
    <row r="163" spans="1:37" s="13" customFormat="1" ht="20.149999999999999" customHeight="1" x14ac:dyDescent="0.25">
      <c r="A163" s="197" t="s">
        <v>188</v>
      </c>
      <c r="B163" s="197"/>
      <c r="C163" s="198" t="s">
        <v>569</v>
      </c>
      <c r="D163" s="197" t="s">
        <v>508</v>
      </c>
      <c r="E163" s="197">
        <v>22457</v>
      </c>
      <c r="F163" s="197" t="s">
        <v>186</v>
      </c>
      <c r="G163" s="197" t="s">
        <v>29</v>
      </c>
      <c r="H163" s="197">
        <v>41</v>
      </c>
      <c r="I163" s="54">
        <v>44136</v>
      </c>
      <c r="J163" s="55">
        <v>44500</v>
      </c>
      <c r="K163" s="199" t="s">
        <v>189</v>
      </c>
      <c r="L163" s="56">
        <v>22.92</v>
      </c>
      <c r="M163" s="81">
        <v>46.3</v>
      </c>
      <c r="N163" s="81">
        <v>62.48</v>
      </c>
      <c r="O163" s="81">
        <v>79.34</v>
      </c>
      <c r="P163" s="81">
        <v>86.9</v>
      </c>
      <c r="Q163" s="219">
        <v>2.46</v>
      </c>
      <c r="R163" s="219">
        <v>74.83</v>
      </c>
      <c r="S163" s="58"/>
      <c r="T163" s="58"/>
      <c r="U163" s="217">
        <v>3.25</v>
      </c>
      <c r="V163" s="217">
        <v>98.865000000000009</v>
      </c>
      <c r="W163" s="81">
        <v>20.99</v>
      </c>
      <c r="X163" s="81">
        <v>638.52</v>
      </c>
      <c r="Y163" s="81">
        <v>23.61</v>
      </c>
      <c r="Z163" s="60">
        <v>718.21620000000007</v>
      </c>
      <c r="AA163" s="81">
        <v>12.63</v>
      </c>
      <c r="AB163" s="81">
        <v>10.98</v>
      </c>
      <c r="AC163" s="94"/>
      <c r="AD163" s="69">
        <v>641.86</v>
      </c>
      <c r="AE163" s="197">
        <v>510201640</v>
      </c>
      <c r="AF163" s="197" t="s">
        <v>40</v>
      </c>
      <c r="AK163" s="14"/>
    </row>
    <row r="164" spans="1:37" s="13" customFormat="1" ht="20.149999999999999" customHeight="1" x14ac:dyDescent="0.25">
      <c r="A164" s="197"/>
      <c r="B164" s="197"/>
      <c r="C164" s="198" t="s">
        <v>568</v>
      </c>
      <c r="D164" s="197" t="s">
        <v>508</v>
      </c>
      <c r="E164" s="197">
        <v>22457</v>
      </c>
      <c r="F164" s="197" t="s">
        <v>186</v>
      </c>
      <c r="G164" s="197" t="s">
        <v>29</v>
      </c>
      <c r="H164" s="197">
        <v>56</v>
      </c>
      <c r="I164" s="54">
        <v>44136</v>
      </c>
      <c r="J164" s="55">
        <v>44500</v>
      </c>
      <c r="K164" s="199"/>
      <c r="L164" s="56">
        <v>34.520000000000003</v>
      </c>
      <c r="M164" s="81">
        <v>57.9</v>
      </c>
      <c r="N164" s="81">
        <v>74.08</v>
      </c>
      <c r="O164" s="81">
        <v>90.94</v>
      </c>
      <c r="P164" s="81">
        <v>98.5</v>
      </c>
      <c r="Q164" s="219">
        <v>2.46</v>
      </c>
      <c r="R164" s="219">
        <v>74.83</v>
      </c>
      <c r="S164" s="58"/>
      <c r="T164" s="58"/>
      <c r="U164" s="217">
        <v>3.25</v>
      </c>
      <c r="V164" s="217">
        <v>98.865000000000009</v>
      </c>
      <c r="W164" s="81">
        <v>32.590000000000003</v>
      </c>
      <c r="X164" s="81">
        <v>991.39</v>
      </c>
      <c r="Y164" s="81">
        <v>23.61</v>
      </c>
      <c r="Z164" s="60">
        <v>718.21620000000007</v>
      </c>
      <c r="AA164" s="81">
        <v>12.63</v>
      </c>
      <c r="AB164" s="81">
        <v>10.98</v>
      </c>
      <c r="AC164" s="94"/>
      <c r="AD164" s="69">
        <v>641.86</v>
      </c>
      <c r="AE164" s="197">
        <v>510201640</v>
      </c>
      <c r="AF164" s="197" t="s">
        <v>40</v>
      </c>
    </row>
    <row r="165" spans="1:37" s="13" customFormat="1" ht="20.149999999999999" customHeight="1" x14ac:dyDescent="0.25">
      <c r="A165" s="197" t="s">
        <v>188</v>
      </c>
      <c r="B165" s="197"/>
      <c r="C165" s="198" t="s">
        <v>389</v>
      </c>
      <c r="D165" s="197" t="s">
        <v>291</v>
      </c>
      <c r="E165" s="197">
        <v>22457</v>
      </c>
      <c r="F165" s="197" t="s">
        <v>186</v>
      </c>
      <c r="G165" s="197" t="s">
        <v>227</v>
      </c>
      <c r="H165" s="197">
        <v>129</v>
      </c>
      <c r="I165" s="54">
        <v>44197</v>
      </c>
      <c r="J165" s="55">
        <v>44561</v>
      </c>
      <c r="K165" s="199" t="s">
        <v>189</v>
      </c>
      <c r="L165" s="56">
        <v>34.520000000000003</v>
      </c>
      <c r="M165" s="81">
        <v>60.84</v>
      </c>
      <c r="N165" s="81">
        <v>77.02</v>
      </c>
      <c r="O165" s="81">
        <v>93.88</v>
      </c>
      <c r="P165" s="81">
        <v>101.44</v>
      </c>
      <c r="Q165" s="219">
        <v>2.46</v>
      </c>
      <c r="R165" s="219">
        <v>74.83</v>
      </c>
      <c r="S165" s="58">
        <v>0.81</v>
      </c>
      <c r="T165" s="58">
        <v>24.64</v>
      </c>
      <c r="U165" s="217">
        <v>2.4900000000000002</v>
      </c>
      <c r="V165" s="217">
        <v>75.745800000000017</v>
      </c>
      <c r="W165" s="81">
        <v>35.53</v>
      </c>
      <c r="X165" s="81">
        <v>1080.8226000000002</v>
      </c>
      <c r="Y165" s="81">
        <v>23.94</v>
      </c>
      <c r="Z165" s="60">
        <v>728.25480000000005</v>
      </c>
      <c r="AA165" s="81">
        <v>12.81</v>
      </c>
      <c r="AB165" s="81">
        <v>11.13</v>
      </c>
      <c r="AC165" s="94">
        <v>20.149999999999999</v>
      </c>
      <c r="AD165" s="69">
        <v>612.96</v>
      </c>
      <c r="AE165" s="197">
        <v>510200400</v>
      </c>
      <c r="AF165" s="197" t="s">
        <v>40</v>
      </c>
    </row>
    <row r="166" spans="1:37" s="13" customFormat="1" ht="20.149999999999999" customHeight="1" x14ac:dyDescent="0.25">
      <c r="A166" s="197" t="s">
        <v>188</v>
      </c>
      <c r="B166" s="197"/>
      <c r="C166" s="129" t="s">
        <v>31</v>
      </c>
      <c r="D166" s="129" t="s">
        <v>237</v>
      </c>
      <c r="E166" s="129">
        <v>22459</v>
      </c>
      <c r="F166" s="129" t="s">
        <v>186</v>
      </c>
      <c r="G166" s="129" t="s">
        <v>193</v>
      </c>
      <c r="H166" s="129">
        <v>120</v>
      </c>
      <c r="I166" s="54">
        <v>44440</v>
      </c>
      <c r="J166" s="55">
        <v>44620</v>
      </c>
      <c r="K166" s="72" t="s">
        <v>189</v>
      </c>
      <c r="L166" s="56">
        <v>27.08</v>
      </c>
      <c r="M166" s="81">
        <v>54.34</v>
      </c>
      <c r="N166" s="81">
        <v>70.52</v>
      </c>
      <c r="O166" s="81">
        <v>87.38</v>
      </c>
      <c r="P166" s="81">
        <v>94.94</v>
      </c>
      <c r="Q166" s="219">
        <v>2.46</v>
      </c>
      <c r="R166" s="219">
        <v>74.83</v>
      </c>
      <c r="S166" s="206" t="s">
        <v>590</v>
      </c>
      <c r="T166" s="206">
        <v>25.86</v>
      </c>
      <c r="U166" s="217">
        <v>2.42</v>
      </c>
      <c r="V166" s="217">
        <v>73.616399999999999</v>
      </c>
      <c r="W166" s="81">
        <v>29.03</v>
      </c>
      <c r="X166" s="81">
        <v>883.09</v>
      </c>
      <c r="Y166" s="81">
        <v>28.58</v>
      </c>
      <c r="Z166" s="128">
        <v>869.4</v>
      </c>
      <c r="AA166" s="81">
        <v>15.29</v>
      </c>
      <c r="AB166" s="81">
        <v>13.29</v>
      </c>
      <c r="AC166" s="249">
        <v>19.82</v>
      </c>
      <c r="AD166" s="73">
        <v>602.91999999999996</v>
      </c>
      <c r="AE166" s="129">
        <v>510200569</v>
      </c>
      <c r="AF166" s="129" t="s">
        <v>40</v>
      </c>
    </row>
    <row r="167" spans="1:37" s="196" customFormat="1" ht="20.149999999999999" customHeight="1" x14ac:dyDescent="0.25">
      <c r="A167" s="197" t="s">
        <v>188</v>
      </c>
      <c r="B167" s="197"/>
      <c r="C167" s="129" t="s">
        <v>31</v>
      </c>
      <c r="D167" s="129" t="s">
        <v>237</v>
      </c>
      <c r="E167" s="129">
        <v>22459</v>
      </c>
      <c r="F167" s="129" t="s">
        <v>186</v>
      </c>
      <c r="G167" s="129" t="s">
        <v>193</v>
      </c>
      <c r="H167" s="129">
        <v>120</v>
      </c>
      <c r="I167" s="54"/>
      <c r="J167" s="55"/>
      <c r="K167" s="72"/>
      <c r="L167" s="56"/>
      <c r="M167" s="81"/>
      <c r="N167" s="81"/>
      <c r="O167" s="81"/>
      <c r="P167" s="81"/>
      <c r="Q167" s="219"/>
      <c r="R167" s="219"/>
      <c r="S167" s="206"/>
      <c r="T167" s="206"/>
      <c r="U167" s="217"/>
      <c r="V167" s="217"/>
      <c r="W167" s="81"/>
      <c r="X167" s="81"/>
      <c r="Y167" s="81"/>
      <c r="Z167" s="128"/>
      <c r="AA167" s="81"/>
      <c r="AB167" s="81"/>
      <c r="AC167" s="249"/>
      <c r="AD167" s="73"/>
      <c r="AE167" s="129">
        <v>510200569</v>
      </c>
      <c r="AF167" s="129" t="s">
        <v>40</v>
      </c>
    </row>
    <row r="168" spans="1:37" s="13" customFormat="1" ht="20.149999999999999" customHeight="1" x14ac:dyDescent="0.25">
      <c r="A168" s="197" t="s">
        <v>188</v>
      </c>
      <c r="B168" s="197"/>
      <c r="C168" s="198" t="s">
        <v>517</v>
      </c>
      <c r="D168" s="197" t="s">
        <v>302</v>
      </c>
      <c r="E168" s="197">
        <v>22459</v>
      </c>
      <c r="F168" s="197" t="s">
        <v>186</v>
      </c>
      <c r="G168" s="197" t="s">
        <v>193</v>
      </c>
      <c r="H168" s="197">
        <v>60</v>
      </c>
      <c r="I168" s="61">
        <v>43435</v>
      </c>
      <c r="J168" s="62">
        <v>43799</v>
      </c>
      <c r="K168" s="63" t="s">
        <v>189</v>
      </c>
      <c r="L168" s="64">
        <v>25.8</v>
      </c>
      <c r="M168" s="65">
        <v>49.85</v>
      </c>
      <c r="N168" s="65">
        <v>66.03</v>
      </c>
      <c r="O168" s="65">
        <v>82.89</v>
      </c>
      <c r="P168" s="65">
        <v>90.45</v>
      </c>
      <c r="Q168" s="219">
        <v>2.46</v>
      </c>
      <c r="R168" s="219">
        <v>74.83</v>
      </c>
      <c r="S168" s="58"/>
      <c r="T168" s="58"/>
      <c r="U168" s="219">
        <v>2.78</v>
      </c>
      <c r="V168" s="219">
        <f t="shared" ref="V168:V170" si="47">U168*30.42</f>
        <v>84.567599999999999</v>
      </c>
      <c r="W168" s="65">
        <v>24.54</v>
      </c>
      <c r="X168" s="65">
        <v>746.51</v>
      </c>
      <c r="Y168" s="65">
        <v>26.24</v>
      </c>
      <c r="Z168" s="67">
        <v>798.22</v>
      </c>
      <c r="AA168" s="65">
        <v>13.77</v>
      </c>
      <c r="AB168" s="65">
        <v>12.47</v>
      </c>
      <c r="AC168" s="94"/>
      <c r="AD168" s="69">
        <v>534.17999999999995</v>
      </c>
      <c r="AE168" s="197">
        <v>510201639</v>
      </c>
      <c r="AF168" s="197" t="s">
        <v>40</v>
      </c>
      <c r="AK168" s="14"/>
    </row>
    <row r="169" spans="1:37" s="13" customFormat="1" ht="20.149999999999999" customHeight="1" x14ac:dyDescent="0.25">
      <c r="A169" s="197"/>
      <c r="B169" s="197"/>
      <c r="C169" s="198" t="s">
        <v>497</v>
      </c>
      <c r="D169" s="197" t="s">
        <v>302</v>
      </c>
      <c r="E169" s="197">
        <v>22459</v>
      </c>
      <c r="F169" s="197" t="s">
        <v>186</v>
      </c>
      <c r="G169" s="197" t="s">
        <v>193</v>
      </c>
      <c r="H169" s="197">
        <v>10</v>
      </c>
      <c r="I169" s="61">
        <v>43435</v>
      </c>
      <c r="J169" s="62">
        <v>43799</v>
      </c>
      <c r="K169" s="63"/>
      <c r="L169" s="64">
        <v>37.49</v>
      </c>
      <c r="M169" s="65">
        <v>61.96</v>
      </c>
      <c r="N169" s="65">
        <v>78.14</v>
      </c>
      <c r="O169" s="65">
        <v>95</v>
      </c>
      <c r="P169" s="65">
        <v>102.56</v>
      </c>
      <c r="Q169" s="219">
        <v>2.46</v>
      </c>
      <c r="R169" s="219">
        <v>74.83</v>
      </c>
      <c r="S169" s="58"/>
      <c r="T169" s="58"/>
      <c r="U169" s="219">
        <v>2.78</v>
      </c>
      <c r="V169" s="219">
        <f t="shared" si="47"/>
        <v>84.567599999999999</v>
      </c>
      <c r="W169" s="65">
        <v>36.65</v>
      </c>
      <c r="X169" s="65">
        <v>1114.8900000000001</v>
      </c>
      <c r="Y169" s="65">
        <v>26.24</v>
      </c>
      <c r="Z169" s="67">
        <v>798.22</v>
      </c>
      <c r="AA169" s="65">
        <v>13.77</v>
      </c>
      <c r="AB169" s="65">
        <v>12.47</v>
      </c>
      <c r="AC169" s="94"/>
      <c r="AD169" s="69">
        <v>534.17999999999995</v>
      </c>
      <c r="AE169" s="197">
        <v>510204507</v>
      </c>
      <c r="AF169" s="197" t="s">
        <v>40</v>
      </c>
      <c r="AK169" s="14"/>
    </row>
    <row r="170" spans="1:37" s="13" customFormat="1" ht="20.149999999999999" customHeight="1" x14ac:dyDescent="0.25">
      <c r="A170" s="197"/>
      <c r="B170" s="197"/>
      <c r="C170" s="198" t="s">
        <v>498</v>
      </c>
      <c r="D170" s="197" t="s">
        <v>302</v>
      </c>
      <c r="E170" s="197">
        <v>22459</v>
      </c>
      <c r="F170" s="197" t="s">
        <v>186</v>
      </c>
      <c r="G170" s="197" t="s">
        <v>193</v>
      </c>
      <c r="H170" s="197">
        <v>10</v>
      </c>
      <c r="I170" s="61">
        <v>43435</v>
      </c>
      <c r="J170" s="62">
        <v>43799</v>
      </c>
      <c r="K170" s="63"/>
      <c r="L170" s="64">
        <v>35.17</v>
      </c>
      <c r="M170" s="65">
        <v>59.64</v>
      </c>
      <c r="N170" s="65">
        <v>75.819999999999993</v>
      </c>
      <c r="O170" s="65">
        <v>92.68</v>
      </c>
      <c r="P170" s="65">
        <v>100.24</v>
      </c>
      <c r="Q170" s="219">
        <v>2.46</v>
      </c>
      <c r="R170" s="219">
        <v>74.83</v>
      </c>
      <c r="S170" s="58"/>
      <c r="T170" s="58"/>
      <c r="U170" s="219">
        <v>2.78</v>
      </c>
      <c r="V170" s="219">
        <f t="shared" si="47"/>
        <v>84.567599999999999</v>
      </c>
      <c r="W170" s="65">
        <v>34.33</v>
      </c>
      <c r="X170" s="65">
        <v>1044.32</v>
      </c>
      <c r="Y170" s="65">
        <v>26.24</v>
      </c>
      <c r="Z170" s="67">
        <v>798.22</v>
      </c>
      <c r="AA170" s="65">
        <v>13.77</v>
      </c>
      <c r="AB170" s="65">
        <v>12.47</v>
      </c>
      <c r="AC170" s="94"/>
      <c r="AD170" s="69">
        <v>534.17999999999995</v>
      </c>
      <c r="AE170" s="197">
        <v>510204518</v>
      </c>
      <c r="AF170" s="197" t="s">
        <v>40</v>
      </c>
      <c r="AK170" s="14"/>
    </row>
    <row r="171" spans="1:37" s="13" customFormat="1" ht="20.149999999999999" customHeight="1" x14ac:dyDescent="0.25">
      <c r="A171" s="197" t="s">
        <v>188</v>
      </c>
      <c r="B171" s="197"/>
      <c r="C171" s="77" t="s">
        <v>177</v>
      </c>
      <c r="D171" s="77" t="s">
        <v>292</v>
      </c>
      <c r="E171" s="77">
        <v>22525</v>
      </c>
      <c r="F171" s="77" t="s">
        <v>186</v>
      </c>
      <c r="G171" s="77" t="s">
        <v>29</v>
      </c>
      <c r="H171" s="77">
        <v>70</v>
      </c>
      <c r="I171" s="74">
        <v>44197</v>
      </c>
      <c r="J171" s="62">
        <v>44561</v>
      </c>
      <c r="K171" s="75" t="s">
        <v>189</v>
      </c>
      <c r="L171" s="64">
        <v>28.01</v>
      </c>
      <c r="M171" s="65">
        <v>58.67</v>
      </c>
      <c r="N171" s="65">
        <v>74.849999999999994</v>
      </c>
      <c r="O171" s="65">
        <v>91.71</v>
      </c>
      <c r="P171" s="65">
        <v>99.27</v>
      </c>
      <c r="Q171" s="219">
        <v>2.46</v>
      </c>
      <c r="R171" s="219">
        <v>74.83</v>
      </c>
      <c r="S171" s="66">
        <v>0.83</v>
      </c>
      <c r="T171" s="66">
        <v>25.25</v>
      </c>
      <c r="U171" s="66">
        <v>2.44</v>
      </c>
      <c r="V171" s="66">
        <v>74.22</v>
      </c>
      <c r="W171" s="65">
        <v>33.36</v>
      </c>
      <c r="X171" s="65">
        <v>1014.81</v>
      </c>
      <c r="Y171" s="65">
        <v>28.18</v>
      </c>
      <c r="Z171" s="78">
        <v>857.24</v>
      </c>
      <c r="AA171" s="65">
        <v>15.07</v>
      </c>
      <c r="AB171" s="65">
        <v>13.11</v>
      </c>
      <c r="AC171" s="251">
        <v>14.23</v>
      </c>
      <c r="AD171" s="79">
        <v>432.88</v>
      </c>
      <c r="AE171" s="77">
        <v>510201127</v>
      </c>
      <c r="AF171" s="77" t="s">
        <v>42</v>
      </c>
    </row>
    <row r="172" spans="1:37" s="13" customFormat="1" ht="20.149999999999999" customHeight="1" x14ac:dyDescent="0.25">
      <c r="A172" s="197" t="s">
        <v>188</v>
      </c>
      <c r="B172" s="197"/>
      <c r="C172" s="101" t="s">
        <v>524</v>
      </c>
      <c r="D172" s="101" t="s">
        <v>24</v>
      </c>
      <c r="E172" s="101">
        <v>22525</v>
      </c>
      <c r="F172" s="101" t="s">
        <v>186</v>
      </c>
      <c r="G172" s="101" t="s">
        <v>29</v>
      </c>
      <c r="H172" s="265">
        <v>133</v>
      </c>
      <c r="I172" s="268">
        <v>44287</v>
      </c>
      <c r="J172" s="102">
        <v>44651</v>
      </c>
      <c r="K172" s="266" t="s">
        <v>189</v>
      </c>
      <c r="L172" s="103">
        <v>27.94</v>
      </c>
      <c r="M172" s="104">
        <v>50.43</v>
      </c>
      <c r="N172" s="104">
        <v>66.61</v>
      </c>
      <c r="O172" s="104">
        <v>83.47</v>
      </c>
      <c r="P172" s="104">
        <v>91.03</v>
      </c>
      <c r="Q172" s="105">
        <v>2.46</v>
      </c>
      <c r="R172" s="105">
        <v>74.833200000000005</v>
      </c>
      <c r="S172" s="105">
        <v>0.74</v>
      </c>
      <c r="T172" s="105">
        <v>22.5108</v>
      </c>
      <c r="U172" s="105">
        <v>2.54</v>
      </c>
      <c r="V172" s="105">
        <v>77.266800000000003</v>
      </c>
      <c r="W172" s="104">
        <v>25.12</v>
      </c>
      <c r="X172" s="104">
        <f>W172*32.42</f>
        <v>814.39040000000011</v>
      </c>
      <c r="Y172" s="104">
        <v>29.99</v>
      </c>
      <c r="Z172" s="269">
        <f>Y172*30.42</f>
        <v>912.29579999999999</v>
      </c>
      <c r="AA172" s="104">
        <v>14.99</v>
      </c>
      <c r="AB172" s="104">
        <v>15</v>
      </c>
      <c r="AC172" s="267"/>
      <c r="AD172" s="106" t="s">
        <v>261</v>
      </c>
      <c r="AE172" s="101">
        <v>510201116</v>
      </c>
      <c r="AF172" s="101" t="s">
        <v>40</v>
      </c>
    </row>
    <row r="173" spans="1:37" s="13" customFormat="1" ht="20.149999999999999" customHeight="1" x14ac:dyDescent="0.25">
      <c r="A173" s="197" t="s">
        <v>188</v>
      </c>
      <c r="B173" s="197"/>
      <c r="C173" s="198" t="s">
        <v>347</v>
      </c>
      <c r="D173" s="197" t="s">
        <v>26</v>
      </c>
      <c r="E173" s="197">
        <v>22527</v>
      </c>
      <c r="F173" s="197" t="s">
        <v>186</v>
      </c>
      <c r="G173" s="197" t="s">
        <v>187</v>
      </c>
      <c r="H173" s="197">
        <v>117</v>
      </c>
      <c r="I173" s="95">
        <v>44256</v>
      </c>
      <c r="J173" s="111">
        <v>44620</v>
      </c>
      <c r="K173" s="112" t="s">
        <v>189</v>
      </c>
      <c r="L173" s="113">
        <v>23.53</v>
      </c>
      <c r="M173" s="114">
        <v>47.04</v>
      </c>
      <c r="N173" s="114">
        <v>63.22</v>
      </c>
      <c r="O173" s="114">
        <v>80.08</v>
      </c>
      <c r="P173" s="114">
        <v>87.64</v>
      </c>
      <c r="Q173" s="219">
        <v>2.46</v>
      </c>
      <c r="R173" s="219">
        <v>74.83</v>
      </c>
      <c r="S173" s="96">
        <v>0.74</v>
      </c>
      <c r="T173" s="96">
        <v>22.51</v>
      </c>
      <c r="U173" s="96">
        <v>2.25</v>
      </c>
      <c r="V173" s="96">
        <v>68.445000000000007</v>
      </c>
      <c r="W173" s="114">
        <v>21.73</v>
      </c>
      <c r="X173" s="114">
        <v>661.03</v>
      </c>
      <c r="Y173" s="114">
        <v>24.72</v>
      </c>
      <c r="Z173" s="115">
        <v>751.98</v>
      </c>
      <c r="AA173" s="114">
        <v>13.23</v>
      </c>
      <c r="AB173" s="114">
        <v>11.49</v>
      </c>
      <c r="AC173" s="100"/>
      <c r="AD173" s="218" t="s">
        <v>95</v>
      </c>
      <c r="AE173" s="97">
        <v>510202139</v>
      </c>
      <c r="AF173" s="97" t="s">
        <v>40</v>
      </c>
    </row>
    <row r="174" spans="1:37" s="13" customFormat="1" ht="20.149999999999999" customHeight="1" x14ac:dyDescent="0.25">
      <c r="A174" s="197" t="s">
        <v>188</v>
      </c>
      <c r="B174" s="197"/>
      <c r="C174" s="198" t="s">
        <v>216</v>
      </c>
      <c r="D174" s="110" t="s">
        <v>35</v>
      </c>
      <c r="E174" s="110">
        <v>22527</v>
      </c>
      <c r="F174" s="110" t="s">
        <v>186</v>
      </c>
      <c r="G174" s="197" t="s">
        <v>29</v>
      </c>
      <c r="H174" s="110">
        <v>90</v>
      </c>
      <c r="I174" s="61">
        <v>42736</v>
      </c>
      <c r="J174" s="111">
        <v>43008</v>
      </c>
      <c r="K174" s="112" t="s">
        <v>189</v>
      </c>
      <c r="L174" s="113">
        <v>22.13</v>
      </c>
      <c r="M174" s="114">
        <v>38.26</v>
      </c>
      <c r="N174" s="114">
        <v>54.44</v>
      </c>
      <c r="O174" s="114">
        <v>71.3</v>
      </c>
      <c r="P174" s="114">
        <v>78.86</v>
      </c>
      <c r="Q174" s="219">
        <v>2.46</v>
      </c>
      <c r="R174" s="219">
        <v>74.83</v>
      </c>
      <c r="S174" s="219">
        <v>0.73</v>
      </c>
      <c r="T174" s="219">
        <v>67.836600000000004</v>
      </c>
      <c r="U174" s="219">
        <v>2.23</v>
      </c>
      <c r="V174" s="219">
        <f>U174*30.42</f>
        <v>67.836600000000004</v>
      </c>
      <c r="W174" s="114">
        <v>12.95</v>
      </c>
      <c r="X174" s="114">
        <v>393.94</v>
      </c>
      <c r="Y174" s="114">
        <v>23.51</v>
      </c>
      <c r="Z174" s="115">
        <v>715.17</v>
      </c>
      <c r="AA174" s="114">
        <v>12.58</v>
      </c>
      <c r="AB174" s="114">
        <v>10.93</v>
      </c>
      <c r="AC174" s="254"/>
      <c r="AD174" s="116">
        <v>595.02</v>
      </c>
      <c r="AE174" s="198">
        <v>510202801</v>
      </c>
      <c r="AF174" s="197" t="s">
        <v>40</v>
      </c>
    </row>
    <row r="175" spans="1:37" s="13" customFormat="1" ht="20.149999999999999" customHeight="1" x14ac:dyDescent="0.25">
      <c r="A175" s="197" t="s">
        <v>188</v>
      </c>
      <c r="B175" s="197"/>
      <c r="C175" s="198" t="s">
        <v>321</v>
      </c>
      <c r="D175" s="197" t="s">
        <v>322</v>
      </c>
      <c r="E175" s="197">
        <v>22527</v>
      </c>
      <c r="F175" s="197" t="s">
        <v>186</v>
      </c>
      <c r="G175" s="197" t="s">
        <v>187</v>
      </c>
      <c r="H175" s="197">
        <v>100</v>
      </c>
      <c r="I175" s="61">
        <v>44197</v>
      </c>
      <c r="J175" s="62">
        <v>44561</v>
      </c>
      <c r="K175" s="63" t="s">
        <v>189</v>
      </c>
      <c r="L175" s="64">
        <v>26.65</v>
      </c>
      <c r="M175" s="65">
        <v>51.79</v>
      </c>
      <c r="N175" s="65">
        <v>67.97</v>
      </c>
      <c r="O175" s="65">
        <v>84.83</v>
      </c>
      <c r="P175" s="65">
        <v>92.39</v>
      </c>
      <c r="Q175" s="219">
        <v>2.46</v>
      </c>
      <c r="R175" s="219">
        <v>74.83</v>
      </c>
      <c r="S175" s="58"/>
      <c r="T175" s="58"/>
      <c r="U175" s="219">
        <v>2.15</v>
      </c>
      <c r="V175" s="219">
        <f>U175*30.42</f>
        <v>65.403000000000006</v>
      </c>
      <c r="W175" s="65">
        <v>26.48</v>
      </c>
      <c r="X175" s="65">
        <v>805.52</v>
      </c>
      <c r="Y175" s="65">
        <v>27.55</v>
      </c>
      <c r="Z175" s="67">
        <v>838.07</v>
      </c>
      <c r="AA175" s="65">
        <v>14.74</v>
      </c>
      <c r="AB175" s="65">
        <v>12.81</v>
      </c>
      <c r="AC175" s="94">
        <v>10.26</v>
      </c>
      <c r="AD175" s="69">
        <v>312.11</v>
      </c>
      <c r="AE175" s="197">
        <v>510201515</v>
      </c>
      <c r="AF175" s="197" t="s">
        <v>40</v>
      </c>
    </row>
    <row r="176" spans="1:37" s="13" customFormat="1" ht="20.149999999999999" customHeight="1" x14ac:dyDescent="0.25">
      <c r="A176" s="197" t="s">
        <v>188</v>
      </c>
      <c r="B176" s="197"/>
      <c r="C176" s="198" t="s">
        <v>601</v>
      </c>
      <c r="D176" s="197" t="s">
        <v>294</v>
      </c>
      <c r="E176" s="197">
        <v>22527</v>
      </c>
      <c r="F176" s="197" t="s">
        <v>186</v>
      </c>
      <c r="G176" s="197" t="s">
        <v>29</v>
      </c>
      <c r="H176" s="197">
        <v>78</v>
      </c>
      <c r="I176" s="223">
        <v>44378</v>
      </c>
      <c r="J176" s="119">
        <v>44742</v>
      </c>
      <c r="K176" s="216" t="s">
        <v>189</v>
      </c>
      <c r="L176" s="120">
        <v>24.35</v>
      </c>
      <c r="M176" s="80">
        <v>44.94</v>
      </c>
      <c r="N176" s="80">
        <v>61.12</v>
      </c>
      <c r="O176" s="80">
        <v>77.98</v>
      </c>
      <c r="P176" s="121">
        <v>85.54</v>
      </c>
      <c r="Q176" s="219">
        <v>2.46</v>
      </c>
      <c r="R176" s="219">
        <v>74.833200000000005</v>
      </c>
      <c r="S176" s="219">
        <v>0.8</v>
      </c>
      <c r="T176" s="219">
        <v>24.336000000000002</v>
      </c>
      <c r="U176" s="217">
        <v>2.06</v>
      </c>
      <c r="V176" s="217">
        <v>62.665200000000006</v>
      </c>
      <c r="W176" s="121">
        <v>19.63</v>
      </c>
      <c r="X176" s="120">
        <v>597.14459999999997</v>
      </c>
      <c r="Y176" s="121">
        <v>25.28</v>
      </c>
      <c r="Z176" s="224">
        <v>769.01760000000013</v>
      </c>
      <c r="AA176" s="80">
        <v>13.52</v>
      </c>
      <c r="AB176" s="80">
        <v>11.76</v>
      </c>
      <c r="AC176" s="100"/>
      <c r="AD176" s="218" t="s">
        <v>150</v>
      </c>
      <c r="AE176" s="220">
        <v>510203697</v>
      </c>
      <c r="AF176" s="220" t="s">
        <v>40</v>
      </c>
    </row>
    <row r="177" spans="1:32" s="13" customFormat="1" ht="20.149999999999999" customHeight="1" x14ac:dyDescent="0.25">
      <c r="A177" s="197"/>
      <c r="B177" s="197"/>
      <c r="C177" s="198" t="s">
        <v>500</v>
      </c>
      <c r="D177" s="197" t="s">
        <v>499</v>
      </c>
      <c r="E177" s="197">
        <v>22527</v>
      </c>
      <c r="F177" s="197" t="s">
        <v>186</v>
      </c>
      <c r="G177" s="197" t="s">
        <v>29</v>
      </c>
      <c r="H177" s="197">
        <v>135</v>
      </c>
      <c r="I177" s="200">
        <v>44197</v>
      </c>
      <c r="J177" s="62">
        <v>44286</v>
      </c>
      <c r="K177" s="199" t="s">
        <v>189</v>
      </c>
      <c r="L177" s="64">
        <v>23.71</v>
      </c>
      <c r="M177" s="65">
        <v>46.57</v>
      </c>
      <c r="N177" s="65">
        <v>62.75</v>
      </c>
      <c r="O177" s="65">
        <v>79.61</v>
      </c>
      <c r="P177" s="65">
        <v>87.17</v>
      </c>
      <c r="Q177" s="219">
        <v>2.46</v>
      </c>
      <c r="R177" s="219">
        <v>74.83</v>
      </c>
      <c r="S177" s="58">
        <v>0.56000000000000005</v>
      </c>
      <c r="T177" s="58">
        <v>17.04</v>
      </c>
      <c r="U177" s="219">
        <v>1.71</v>
      </c>
      <c r="V177" s="219">
        <v>52.02</v>
      </c>
      <c r="W177" s="65">
        <v>21.26</v>
      </c>
      <c r="X177" s="65">
        <v>646.73</v>
      </c>
      <c r="Y177" s="65">
        <v>25.21</v>
      </c>
      <c r="Z177" s="67">
        <v>766.89</v>
      </c>
      <c r="AA177" s="65">
        <v>13.49</v>
      </c>
      <c r="AB177" s="65">
        <v>11.72</v>
      </c>
      <c r="AC177" s="94">
        <v>22.31</v>
      </c>
      <c r="AD177" s="69">
        <v>678.67</v>
      </c>
      <c r="AE177" s="197">
        <v>510204574</v>
      </c>
      <c r="AF177" s="197" t="s">
        <v>42</v>
      </c>
    </row>
    <row r="178" spans="1:32" s="13" customFormat="1" ht="20.149999999999999" customHeight="1" x14ac:dyDescent="0.25">
      <c r="A178" s="197"/>
      <c r="B178" s="197"/>
      <c r="C178" s="129" t="s">
        <v>323</v>
      </c>
      <c r="D178" s="129" t="s">
        <v>324</v>
      </c>
      <c r="E178" s="129">
        <v>22529</v>
      </c>
      <c r="F178" s="129" t="s">
        <v>186</v>
      </c>
      <c r="G178" s="129" t="s">
        <v>187</v>
      </c>
      <c r="H178" s="129">
        <v>249</v>
      </c>
      <c r="I178" s="54">
        <v>44287</v>
      </c>
      <c r="J178" s="55">
        <v>44651</v>
      </c>
      <c r="K178" s="199"/>
      <c r="L178" s="56">
        <v>26.13</v>
      </c>
      <c r="M178" s="56">
        <v>54.39</v>
      </c>
      <c r="N178" s="81">
        <v>70.569999999999993</v>
      </c>
      <c r="O178" s="81">
        <v>87.43</v>
      </c>
      <c r="P178" s="81">
        <v>94.99</v>
      </c>
      <c r="Q178" s="219">
        <v>2.46</v>
      </c>
      <c r="R178" s="219">
        <v>74.83</v>
      </c>
      <c r="S178" s="217">
        <v>0.7</v>
      </c>
      <c r="T178" s="217">
        <v>21.294</v>
      </c>
      <c r="U178" s="217">
        <v>2.13</v>
      </c>
      <c r="V178" s="217">
        <v>64.790000000000006</v>
      </c>
      <c r="W178" s="81">
        <v>29.07</v>
      </c>
      <c r="X178" s="81">
        <v>884.31</v>
      </c>
      <c r="Y178" s="81">
        <v>28.16</v>
      </c>
      <c r="Z178" s="128">
        <v>856.63</v>
      </c>
      <c r="AA178" s="81">
        <v>15.09</v>
      </c>
      <c r="AB178" s="81">
        <v>13.07</v>
      </c>
      <c r="AC178" s="249">
        <v>22.31</v>
      </c>
      <c r="AD178" s="73">
        <v>678.67</v>
      </c>
      <c r="AE178" s="129">
        <v>510200843</v>
      </c>
      <c r="AF178" s="129" t="s">
        <v>40</v>
      </c>
    </row>
    <row r="179" spans="1:32" s="13" customFormat="1" ht="20.149999999999999" customHeight="1" x14ac:dyDescent="0.25">
      <c r="A179" s="197" t="s">
        <v>188</v>
      </c>
      <c r="B179" s="197"/>
      <c r="C179" s="198" t="s">
        <v>185</v>
      </c>
      <c r="D179" s="197" t="s">
        <v>298</v>
      </c>
      <c r="E179" s="197">
        <v>22529</v>
      </c>
      <c r="F179" s="197" t="s">
        <v>186</v>
      </c>
      <c r="G179" s="197" t="s">
        <v>29</v>
      </c>
      <c r="H179" s="197">
        <v>159</v>
      </c>
      <c r="I179" s="209">
        <v>44287</v>
      </c>
      <c r="J179" s="210">
        <v>44651</v>
      </c>
      <c r="K179" s="211" t="s">
        <v>189</v>
      </c>
      <c r="L179" s="212">
        <v>22.19</v>
      </c>
      <c r="M179" s="213">
        <v>42.82</v>
      </c>
      <c r="N179" s="213">
        <v>59</v>
      </c>
      <c r="O179" s="213">
        <v>75.86</v>
      </c>
      <c r="P179" s="213">
        <v>83.42</v>
      </c>
      <c r="Q179" s="214">
        <v>2.46</v>
      </c>
      <c r="R179" s="214">
        <v>74.83</v>
      </c>
      <c r="S179" s="214"/>
      <c r="T179" s="214"/>
      <c r="U179" s="214">
        <v>1.59</v>
      </c>
      <c r="V179" s="214">
        <v>48.367800000000003</v>
      </c>
      <c r="W179" s="213">
        <v>17.510000000000002</v>
      </c>
      <c r="X179" s="213">
        <v>532.65420000000006</v>
      </c>
      <c r="Y179" s="213">
        <v>26.01</v>
      </c>
      <c r="Z179" s="214">
        <v>791.22420000000011</v>
      </c>
      <c r="AA179" s="213">
        <v>13.92</v>
      </c>
      <c r="AB179" s="213">
        <v>12.09</v>
      </c>
      <c r="AC179" s="100">
        <v>21.25</v>
      </c>
      <c r="AD179" s="218">
        <v>646.42999999999995</v>
      </c>
      <c r="AE179" s="198">
        <v>510203185</v>
      </c>
      <c r="AF179" s="197" t="s">
        <v>40</v>
      </c>
    </row>
    <row r="180" spans="1:32" s="196" customFormat="1" ht="20.149999999999999" customHeight="1" x14ac:dyDescent="0.25">
      <c r="A180" s="197" t="s">
        <v>188</v>
      </c>
      <c r="B180" s="197"/>
      <c r="C180" s="198" t="s">
        <v>185</v>
      </c>
      <c r="D180" s="197" t="s">
        <v>298</v>
      </c>
      <c r="E180" s="197">
        <v>22529</v>
      </c>
      <c r="F180" s="197" t="s">
        <v>186</v>
      </c>
      <c r="G180" s="197" t="s">
        <v>29</v>
      </c>
      <c r="H180" s="197">
        <v>159</v>
      </c>
      <c r="I180" s="61"/>
      <c r="J180" s="62"/>
      <c r="K180" s="63"/>
      <c r="L180" s="64"/>
      <c r="M180" s="70"/>
      <c r="N180" s="70"/>
      <c r="O180" s="70"/>
      <c r="P180" s="70"/>
      <c r="Q180" s="219"/>
      <c r="R180" s="219"/>
      <c r="S180" s="58"/>
      <c r="T180" s="58"/>
      <c r="U180" s="219"/>
      <c r="V180" s="219"/>
      <c r="W180" s="70"/>
      <c r="X180" s="70"/>
      <c r="Y180" s="70"/>
      <c r="Z180" s="58"/>
      <c r="AA180" s="70"/>
      <c r="AB180" s="70"/>
      <c r="AC180" s="100"/>
      <c r="AD180" s="218"/>
      <c r="AE180" s="198">
        <v>510203185</v>
      </c>
      <c r="AF180" s="197" t="s">
        <v>40</v>
      </c>
    </row>
    <row r="181" spans="1:32" s="196" customFormat="1" ht="20.149999999999999" customHeight="1" x14ac:dyDescent="0.25">
      <c r="A181" s="197" t="s">
        <v>188</v>
      </c>
      <c r="B181" s="197"/>
      <c r="C181" s="198" t="s">
        <v>185</v>
      </c>
      <c r="D181" s="197" t="s">
        <v>298</v>
      </c>
      <c r="E181" s="197">
        <v>22529</v>
      </c>
      <c r="F181" s="197" t="s">
        <v>186</v>
      </c>
      <c r="G181" s="197" t="s">
        <v>29</v>
      </c>
      <c r="H181" s="197">
        <v>159</v>
      </c>
      <c r="I181" s="61"/>
      <c r="J181" s="62"/>
      <c r="K181" s="63"/>
      <c r="L181" s="64"/>
      <c r="M181" s="70"/>
      <c r="N181" s="70"/>
      <c r="O181" s="70"/>
      <c r="P181" s="70"/>
      <c r="Q181" s="219"/>
      <c r="R181" s="219"/>
      <c r="S181" s="58"/>
      <c r="T181" s="58"/>
      <c r="U181" s="219"/>
      <c r="V181" s="219"/>
      <c r="W181" s="70"/>
      <c r="X181" s="70"/>
      <c r="Y181" s="70"/>
      <c r="Z181" s="58"/>
      <c r="AA181" s="70"/>
      <c r="AB181" s="70"/>
      <c r="AC181" s="100"/>
      <c r="AD181" s="218"/>
      <c r="AE181" s="198">
        <v>510203185</v>
      </c>
      <c r="AF181" s="197" t="s">
        <v>40</v>
      </c>
    </row>
    <row r="182" spans="1:32" s="13" customFormat="1" ht="20.149999999999999" customHeight="1" x14ac:dyDescent="0.25">
      <c r="A182" s="197" t="s">
        <v>188</v>
      </c>
      <c r="B182" s="197"/>
      <c r="C182" s="198" t="s">
        <v>516</v>
      </c>
      <c r="D182" s="197" t="s">
        <v>43</v>
      </c>
      <c r="E182" s="197">
        <v>22547</v>
      </c>
      <c r="F182" s="197" t="s">
        <v>186</v>
      </c>
      <c r="G182" s="197" t="s">
        <v>29</v>
      </c>
      <c r="H182" s="197">
        <v>100</v>
      </c>
      <c r="I182" s="54">
        <v>44197</v>
      </c>
      <c r="J182" s="55">
        <v>44561</v>
      </c>
      <c r="K182" s="199" t="s">
        <v>189</v>
      </c>
      <c r="L182" s="56">
        <v>26.49</v>
      </c>
      <c r="M182" s="80">
        <v>51.33</v>
      </c>
      <c r="N182" s="80">
        <v>67.510000000000005</v>
      </c>
      <c r="O182" s="80">
        <v>84.37</v>
      </c>
      <c r="P182" s="80">
        <v>91.93</v>
      </c>
      <c r="Q182" s="219">
        <v>2.46</v>
      </c>
      <c r="R182" s="219">
        <v>74.83</v>
      </c>
      <c r="S182" s="58">
        <v>0.74</v>
      </c>
      <c r="T182" s="58">
        <v>22.51</v>
      </c>
      <c r="U182" s="217">
        <v>2.04</v>
      </c>
      <c r="V182" s="217">
        <v>62.056800000000003</v>
      </c>
      <c r="W182" s="80">
        <v>26.02</v>
      </c>
      <c r="X182" s="80">
        <v>791.53</v>
      </c>
      <c r="Y182" s="80">
        <v>27.5</v>
      </c>
      <c r="Z182" s="60">
        <v>836.55000000000007</v>
      </c>
      <c r="AA182" s="80">
        <v>14.71</v>
      </c>
      <c r="AB182" s="80">
        <v>12.79</v>
      </c>
      <c r="AC182" s="100"/>
      <c r="AD182" s="218">
        <v>593.79999999999995</v>
      </c>
      <c r="AE182" s="197">
        <v>510201478</v>
      </c>
      <c r="AF182" s="197" t="s">
        <v>40</v>
      </c>
    </row>
    <row r="183" spans="1:32" s="13" customFormat="1" ht="20.149999999999999" customHeight="1" x14ac:dyDescent="0.25">
      <c r="A183" s="197" t="s">
        <v>188</v>
      </c>
      <c r="B183" s="197"/>
      <c r="C183" s="198" t="s">
        <v>599</v>
      </c>
      <c r="D183" s="197" t="s">
        <v>139</v>
      </c>
      <c r="E183" s="197">
        <v>22547</v>
      </c>
      <c r="F183" s="197" t="s">
        <v>186</v>
      </c>
      <c r="G183" s="197" t="s">
        <v>29</v>
      </c>
      <c r="H183" s="197">
        <v>94</v>
      </c>
      <c r="I183" s="95">
        <v>44256</v>
      </c>
      <c r="J183" s="55">
        <v>44620</v>
      </c>
      <c r="K183" s="63" t="s">
        <v>189</v>
      </c>
      <c r="L183" s="56">
        <v>24.22</v>
      </c>
      <c r="M183" s="80">
        <v>45.8</v>
      </c>
      <c r="N183" s="80">
        <v>61.98</v>
      </c>
      <c r="O183" s="80">
        <v>78.84</v>
      </c>
      <c r="P183" s="80">
        <v>86.4</v>
      </c>
      <c r="Q183" s="219">
        <v>2.46</v>
      </c>
      <c r="R183" s="219">
        <v>74.83</v>
      </c>
      <c r="S183" s="96">
        <v>0.74</v>
      </c>
      <c r="T183" s="96">
        <v>22.51</v>
      </c>
      <c r="U183" s="96">
        <v>2.37</v>
      </c>
      <c r="V183" s="96">
        <v>72.095400000000012</v>
      </c>
      <c r="W183" s="80">
        <v>20.49</v>
      </c>
      <c r="X183" s="80">
        <v>623.30999999999995</v>
      </c>
      <c r="Y183" s="80">
        <v>25.55</v>
      </c>
      <c r="Z183" s="96">
        <v>777.23</v>
      </c>
      <c r="AA183" s="80">
        <v>13.67</v>
      </c>
      <c r="AB183" s="80">
        <v>11.88</v>
      </c>
      <c r="AC183" s="100"/>
      <c r="AD183" s="218">
        <v>654.03</v>
      </c>
      <c r="AE183" s="97">
        <v>510204950</v>
      </c>
      <c r="AF183" s="97" t="s">
        <v>40</v>
      </c>
    </row>
    <row r="184" spans="1:32" s="13" customFormat="1" ht="20.149999999999999" customHeight="1" x14ac:dyDescent="0.25">
      <c r="A184" s="197" t="s">
        <v>188</v>
      </c>
      <c r="B184" s="197"/>
      <c r="C184" s="198" t="s">
        <v>197</v>
      </c>
      <c r="D184" s="197" t="s">
        <v>198</v>
      </c>
      <c r="E184" s="197">
        <v>22549</v>
      </c>
      <c r="F184" s="197" t="s">
        <v>186</v>
      </c>
      <c r="G184" s="197" t="s">
        <v>29</v>
      </c>
      <c r="H184" s="197">
        <v>168</v>
      </c>
      <c r="I184" s="54">
        <v>44197</v>
      </c>
      <c r="J184" s="55">
        <v>44561</v>
      </c>
      <c r="K184" s="199" t="s">
        <v>189</v>
      </c>
      <c r="L184" s="56">
        <v>24.5</v>
      </c>
      <c r="M184" s="81">
        <v>49.43</v>
      </c>
      <c r="N184" s="81">
        <v>65.61</v>
      </c>
      <c r="O184" s="81">
        <v>82.47</v>
      </c>
      <c r="P184" s="81">
        <v>90.03</v>
      </c>
      <c r="Q184" s="219">
        <v>2.46</v>
      </c>
      <c r="R184" s="219">
        <v>74.83</v>
      </c>
      <c r="S184" s="58">
        <v>0.77</v>
      </c>
      <c r="T184" s="58">
        <v>23.42</v>
      </c>
      <c r="U184" s="217">
        <v>2.39</v>
      </c>
      <c r="V184" s="217">
        <v>72.703800000000001</v>
      </c>
      <c r="W184" s="81">
        <v>24.12</v>
      </c>
      <c r="X184" s="81">
        <v>733.73</v>
      </c>
      <c r="Y184" s="81">
        <v>26.35</v>
      </c>
      <c r="Z184" s="60">
        <v>801.56700000000012</v>
      </c>
      <c r="AA184" s="81">
        <v>13.71</v>
      </c>
      <c r="AB184" s="81">
        <v>12.64</v>
      </c>
      <c r="AC184" s="100">
        <v>20.59</v>
      </c>
      <c r="AD184" s="69">
        <v>626.35</v>
      </c>
      <c r="AE184" s="197">
        <v>510200718</v>
      </c>
      <c r="AF184" s="197" t="s">
        <v>40</v>
      </c>
    </row>
    <row r="185" spans="1:32" s="13" customFormat="1" ht="20.149999999999999" customHeight="1" x14ac:dyDescent="0.25">
      <c r="A185" s="197" t="s">
        <v>188</v>
      </c>
      <c r="B185" s="197"/>
      <c r="C185" s="198" t="s">
        <v>370</v>
      </c>
      <c r="D185" s="198" t="s">
        <v>107</v>
      </c>
      <c r="E185" s="198">
        <v>22549</v>
      </c>
      <c r="F185" s="198" t="s">
        <v>186</v>
      </c>
      <c r="G185" s="198" t="s">
        <v>187</v>
      </c>
      <c r="H185" s="198">
        <v>94</v>
      </c>
      <c r="I185" s="54">
        <v>44287</v>
      </c>
      <c r="J185" s="55">
        <v>44651</v>
      </c>
      <c r="K185" s="199" t="s">
        <v>189</v>
      </c>
      <c r="L185" s="56">
        <v>26.69</v>
      </c>
      <c r="M185" s="81">
        <v>53.2</v>
      </c>
      <c r="N185" s="81">
        <v>69.38</v>
      </c>
      <c r="O185" s="81">
        <v>86.24</v>
      </c>
      <c r="P185" s="81">
        <v>93.8</v>
      </c>
      <c r="Q185" s="219">
        <v>2.46</v>
      </c>
      <c r="R185" s="219">
        <v>74.83</v>
      </c>
      <c r="S185" s="219">
        <v>0.73</v>
      </c>
      <c r="T185" s="219">
        <v>22.21</v>
      </c>
      <c r="U185" s="217">
        <v>2.2200000000000002</v>
      </c>
      <c r="V185" s="217">
        <v>67.53</v>
      </c>
      <c r="W185" s="81">
        <v>27.89</v>
      </c>
      <c r="X185" s="81">
        <v>848.41</v>
      </c>
      <c r="Y185" s="81">
        <v>27.49</v>
      </c>
      <c r="Z185" s="60">
        <v>836.25</v>
      </c>
      <c r="AA185" s="81">
        <v>14.71</v>
      </c>
      <c r="AB185" s="81">
        <v>12.78</v>
      </c>
      <c r="AC185" s="252"/>
      <c r="AD185" s="218">
        <v>580.41</v>
      </c>
      <c r="AE185" s="197">
        <v>510202082</v>
      </c>
      <c r="AF185" s="198" t="s">
        <v>40</v>
      </c>
    </row>
    <row r="186" spans="1:32" s="13" customFormat="1" ht="20.149999999999999" customHeight="1" x14ac:dyDescent="0.25">
      <c r="A186" s="197" t="s">
        <v>188</v>
      </c>
      <c r="B186" s="197"/>
      <c r="C186" s="198" t="s">
        <v>370</v>
      </c>
      <c r="D186" s="197" t="s">
        <v>107</v>
      </c>
      <c r="E186" s="197">
        <v>22549</v>
      </c>
      <c r="F186" s="197" t="s">
        <v>186</v>
      </c>
      <c r="G186" s="197" t="s">
        <v>187</v>
      </c>
      <c r="H186" s="198">
        <v>94</v>
      </c>
      <c r="I186" s="200">
        <v>44652</v>
      </c>
      <c r="J186" s="62">
        <v>45016</v>
      </c>
      <c r="K186" s="72" t="s">
        <v>189</v>
      </c>
      <c r="L186" s="64">
        <v>27.35</v>
      </c>
      <c r="M186" s="70">
        <v>55.27</v>
      </c>
      <c r="N186" s="70">
        <v>71.45</v>
      </c>
      <c r="O186" s="70">
        <v>88.31</v>
      </c>
      <c r="P186" s="70">
        <v>95.87</v>
      </c>
      <c r="Q186" s="219">
        <v>2.46</v>
      </c>
      <c r="R186" s="219">
        <v>74.83</v>
      </c>
      <c r="S186" s="219">
        <v>0.73</v>
      </c>
      <c r="T186" s="219">
        <v>22.21</v>
      </c>
      <c r="U186" s="219">
        <v>2.2200000000000002</v>
      </c>
      <c r="V186" s="219">
        <f t="shared" ref="V186" si="48">U186*30.42</f>
        <v>67.53240000000001</v>
      </c>
      <c r="W186" s="70">
        <v>29.96</v>
      </c>
      <c r="X186" s="70">
        <v>911.38</v>
      </c>
      <c r="Y186" s="70">
        <v>28.11</v>
      </c>
      <c r="Z186" s="219">
        <v>855.11</v>
      </c>
      <c r="AA186" s="70">
        <v>15.04</v>
      </c>
      <c r="AB186" s="70">
        <v>13.07</v>
      </c>
      <c r="AC186" s="100"/>
      <c r="AD186" s="218">
        <v>580.41</v>
      </c>
      <c r="AE186" s="197">
        <v>510202082</v>
      </c>
      <c r="AF186" s="197" t="s">
        <v>40</v>
      </c>
    </row>
    <row r="187" spans="1:32" s="13" customFormat="1" ht="20.149999999999999" customHeight="1" x14ac:dyDescent="0.25">
      <c r="A187" s="197" t="s">
        <v>188</v>
      </c>
      <c r="B187" s="197"/>
      <c r="C187" s="198" t="s">
        <v>199</v>
      </c>
      <c r="D187" s="197" t="s">
        <v>277</v>
      </c>
      <c r="E187" s="197">
        <v>22559</v>
      </c>
      <c r="F187" s="197" t="s">
        <v>186</v>
      </c>
      <c r="G187" s="197" t="s">
        <v>187</v>
      </c>
      <c r="H187" s="197">
        <v>142</v>
      </c>
      <c r="I187" s="54">
        <v>44197</v>
      </c>
      <c r="J187" s="55">
        <v>44561</v>
      </c>
      <c r="K187" s="199" t="s">
        <v>189</v>
      </c>
      <c r="L187" s="56">
        <v>26.42</v>
      </c>
      <c r="M187" s="80">
        <v>53.6</v>
      </c>
      <c r="N187" s="80">
        <v>69.78</v>
      </c>
      <c r="O187" s="80">
        <v>86.64</v>
      </c>
      <c r="P187" s="80">
        <v>94.2</v>
      </c>
      <c r="Q187" s="219">
        <v>2.46</v>
      </c>
      <c r="R187" s="219">
        <v>74.83</v>
      </c>
      <c r="S187" s="58">
        <v>0.75</v>
      </c>
      <c r="T187" s="58">
        <v>22.82</v>
      </c>
      <c r="U187" s="217">
        <v>2.09</v>
      </c>
      <c r="V187" s="217">
        <v>63.577799999999996</v>
      </c>
      <c r="W187" s="80">
        <v>28.29</v>
      </c>
      <c r="X187" s="80">
        <v>860.58</v>
      </c>
      <c r="Y187" s="80">
        <v>28.91</v>
      </c>
      <c r="Z187" s="60">
        <v>879.44220000000007</v>
      </c>
      <c r="AA187" s="80">
        <v>15.11</v>
      </c>
      <c r="AB187" s="80">
        <v>13.8</v>
      </c>
      <c r="AC187" s="100">
        <v>16.13</v>
      </c>
      <c r="AD187" s="218">
        <v>490.67</v>
      </c>
      <c r="AE187" s="197">
        <v>510201387</v>
      </c>
      <c r="AF187" s="197" t="s">
        <v>40</v>
      </c>
    </row>
    <row r="188" spans="1:32" s="13" customFormat="1" ht="20.149999999999999" customHeight="1" x14ac:dyDescent="0.25">
      <c r="A188" s="197" t="s">
        <v>188</v>
      </c>
      <c r="B188" s="197"/>
      <c r="C188" s="225" t="s">
        <v>200</v>
      </c>
      <c r="D188" s="225" t="s">
        <v>201</v>
      </c>
      <c r="E188" s="225">
        <v>22559</v>
      </c>
      <c r="F188" s="225" t="s">
        <v>186</v>
      </c>
      <c r="G188" s="215" t="s">
        <v>193</v>
      </c>
      <c r="H188" s="215">
        <v>29</v>
      </c>
      <c r="I188" s="223">
        <v>44440</v>
      </c>
      <c r="J188" s="119">
        <v>44681</v>
      </c>
      <c r="K188" s="137" t="s">
        <v>189</v>
      </c>
      <c r="L188" s="120">
        <v>29.4</v>
      </c>
      <c r="M188" s="120">
        <v>56.49</v>
      </c>
      <c r="N188" s="120">
        <v>72.67</v>
      </c>
      <c r="O188" s="120">
        <v>89.53</v>
      </c>
      <c r="P188" s="120">
        <v>97.09</v>
      </c>
      <c r="Q188" s="219">
        <v>2.46</v>
      </c>
      <c r="R188" s="219">
        <v>74.83</v>
      </c>
      <c r="S188" s="224">
        <v>0.84</v>
      </c>
      <c r="T188" s="224">
        <v>25.55</v>
      </c>
      <c r="U188" s="208">
        <v>3.49</v>
      </c>
      <c r="V188" s="208">
        <v>106.16580000000002</v>
      </c>
      <c r="W188" s="120">
        <v>31.18</v>
      </c>
      <c r="X188" s="120">
        <v>948.5</v>
      </c>
      <c r="Y188" s="120">
        <v>29.19</v>
      </c>
      <c r="Z188" s="224">
        <v>887.96</v>
      </c>
      <c r="AA188" s="120">
        <v>15.62</v>
      </c>
      <c r="AB188" s="120">
        <v>13.57</v>
      </c>
      <c r="AC188" s="126"/>
      <c r="AD188" s="126" t="s">
        <v>4</v>
      </c>
      <c r="AE188" s="225">
        <v>510201070</v>
      </c>
      <c r="AF188" s="225" t="s">
        <v>40</v>
      </c>
    </row>
    <row r="189" spans="1:32" s="13" customFormat="1" ht="20.149999999999999" customHeight="1" x14ac:dyDescent="0.25">
      <c r="A189" s="197"/>
      <c r="B189" s="197"/>
      <c r="C189" s="225" t="s">
        <v>377</v>
      </c>
      <c r="D189" s="225" t="s">
        <v>201</v>
      </c>
      <c r="E189" s="225">
        <v>22559</v>
      </c>
      <c r="F189" s="225" t="s">
        <v>186</v>
      </c>
      <c r="G189" s="215" t="s">
        <v>193</v>
      </c>
      <c r="H189" s="215">
        <v>12</v>
      </c>
      <c r="I189" s="223">
        <v>44440</v>
      </c>
      <c r="J189" s="119">
        <v>44681</v>
      </c>
      <c r="K189" s="222"/>
      <c r="L189" s="120">
        <v>39.729999999999997</v>
      </c>
      <c r="M189" s="138">
        <v>66.819999999999993</v>
      </c>
      <c r="N189" s="138">
        <v>83</v>
      </c>
      <c r="O189" s="138">
        <v>99.86</v>
      </c>
      <c r="P189" s="138">
        <v>107.42</v>
      </c>
      <c r="Q189" s="219">
        <v>2.46</v>
      </c>
      <c r="R189" s="219">
        <v>74.83</v>
      </c>
      <c r="S189" s="224">
        <v>0.84</v>
      </c>
      <c r="T189" s="224">
        <v>25.55</v>
      </c>
      <c r="U189" s="224">
        <v>3.49</v>
      </c>
      <c r="V189" s="224">
        <v>106.17</v>
      </c>
      <c r="W189" s="138">
        <v>41.51</v>
      </c>
      <c r="X189" s="138">
        <v>1262.7342000000001</v>
      </c>
      <c r="Y189" s="138">
        <v>29.19</v>
      </c>
      <c r="Z189" s="226">
        <v>887.96</v>
      </c>
      <c r="AA189" s="138">
        <v>15.62</v>
      </c>
      <c r="AB189" s="138">
        <v>13.57</v>
      </c>
      <c r="AC189" s="252"/>
      <c r="AD189" s="206"/>
      <c r="AE189" s="215">
        <v>510201070</v>
      </c>
      <c r="AF189" s="215" t="s">
        <v>40</v>
      </c>
    </row>
    <row r="190" spans="1:32" s="13" customFormat="1" ht="20.149999999999999" customHeight="1" x14ac:dyDescent="0.25">
      <c r="A190" s="197" t="s">
        <v>188</v>
      </c>
      <c r="B190" s="197"/>
      <c r="C190" s="198" t="s">
        <v>202</v>
      </c>
      <c r="D190" s="197" t="s">
        <v>203</v>
      </c>
      <c r="E190" s="197">
        <v>22559</v>
      </c>
      <c r="F190" s="197" t="s">
        <v>186</v>
      </c>
      <c r="G190" s="197" t="s">
        <v>29</v>
      </c>
      <c r="H190" s="197">
        <v>68</v>
      </c>
      <c r="I190" s="54">
        <v>44197</v>
      </c>
      <c r="J190" s="55">
        <v>44561</v>
      </c>
      <c r="K190" s="199" t="s">
        <v>189</v>
      </c>
      <c r="L190" s="56">
        <v>24.99</v>
      </c>
      <c r="M190" s="80">
        <v>44.41</v>
      </c>
      <c r="N190" s="80">
        <v>60.59</v>
      </c>
      <c r="O190" s="80">
        <v>77.45</v>
      </c>
      <c r="P190" s="80">
        <v>85.01</v>
      </c>
      <c r="Q190" s="219">
        <v>2.46</v>
      </c>
      <c r="R190" s="219">
        <v>74.83</v>
      </c>
      <c r="S190" s="58"/>
      <c r="T190" s="58"/>
      <c r="U190" s="217">
        <v>2.23</v>
      </c>
      <c r="V190" s="217">
        <v>67.836600000000004</v>
      </c>
      <c r="W190" s="80">
        <v>19.100000000000001</v>
      </c>
      <c r="X190" s="80">
        <v>580.72</v>
      </c>
      <c r="Y190" s="80">
        <v>25.78</v>
      </c>
      <c r="Z190" s="60">
        <v>784.22760000000005</v>
      </c>
      <c r="AA190" s="80">
        <v>13.79</v>
      </c>
      <c r="AB190" s="80">
        <v>11.99</v>
      </c>
      <c r="AC190" s="100"/>
      <c r="AD190" s="218">
        <v>584.66999999999996</v>
      </c>
      <c r="AE190" s="197">
        <v>510201526</v>
      </c>
      <c r="AF190" s="197" t="s">
        <v>40</v>
      </c>
    </row>
    <row r="191" spans="1:32" s="13" customFormat="1" ht="20.149999999999999" customHeight="1" x14ac:dyDescent="0.25">
      <c r="A191" s="197" t="s">
        <v>188</v>
      </c>
      <c r="B191" s="197"/>
      <c r="C191" s="198" t="s">
        <v>204</v>
      </c>
      <c r="D191" s="198" t="s">
        <v>205</v>
      </c>
      <c r="E191" s="198">
        <v>22559</v>
      </c>
      <c r="F191" s="198" t="s">
        <v>186</v>
      </c>
      <c r="G191" s="198" t="s">
        <v>187</v>
      </c>
      <c r="H191" s="198">
        <v>130</v>
      </c>
      <c r="I191" s="200">
        <v>44287</v>
      </c>
      <c r="J191" s="62">
        <v>44651</v>
      </c>
      <c r="K191" s="72" t="s">
        <v>189</v>
      </c>
      <c r="L191" s="64">
        <v>26.48</v>
      </c>
      <c r="M191" s="70">
        <v>51.6</v>
      </c>
      <c r="N191" s="70">
        <v>67.78</v>
      </c>
      <c r="O191" s="70">
        <v>84.64</v>
      </c>
      <c r="P191" s="70">
        <v>92.2</v>
      </c>
      <c r="Q191" s="219">
        <v>2.46</v>
      </c>
      <c r="R191" s="219">
        <v>74.83</v>
      </c>
      <c r="S191" s="219">
        <v>0.84</v>
      </c>
      <c r="T191" s="219">
        <v>25.55</v>
      </c>
      <c r="U191" s="219">
        <v>2.69</v>
      </c>
      <c r="V191" s="219">
        <v>81.83</v>
      </c>
      <c r="W191" s="70">
        <v>26.29</v>
      </c>
      <c r="X191" s="70">
        <v>799.74</v>
      </c>
      <c r="Y191" s="70">
        <v>28.97</v>
      </c>
      <c r="Z191" s="219">
        <v>881.27</v>
      </c>
      <c r="AA191" s="70">
        <v>15.5</v>
      </c>
      <c r="AB191" s="70">
        <v>13.47</v>
      </c>
      <c r="AC191" s="252"/>
      <c r="AD191" s="206">
        <v>543.29999999999995</v>
      </c>
      <c r="AE191" s="198">
        <v>510200126</v>
      </c>
      <c r="AF191" s="197" t="s">
        <v>40</v>
      </c>
    </row>
    <row r="192" spans="1:32" s="13" customFormat="1" ht="20.149999999999999" customHeight="1" x14ac:dyDescent="0.25">
      <c r="A192" s="197" t="s">
        <v>188</v>
      </c>
      <c r="B192" s="197"/>
      <c r="C192" s="101" t="s">
        <v>525</v>
      </c>
      <c r="D192" s="101" t="s">
        <v>108</v>
      </c>
      <c r="E192" s="101">
        <v>22587</v>
      </c>
      <c r="F192" s="101" t="s">
        <v>186</v>
      </c>
      <c r="G192" s="101" t="s">
        <v>29</v>
      </c>
      <c r="H192" s="265">
        <v>92</v>
      </c>
      <c r="I192" s="268">
        <v>44287</v>
      </c>
      <c r="J192" s="102">
        <v>44651</v>
      </c>
      <c r="K192" s="266" t="s">
        <v>189</v>
      </c>
      <c r="L192" s="103">
        <v>27.62</v>
      </c>
      <c r="M192" s="104">
        <v>50.1</v>
      </c>
      <c r="N192" s="104">
        <v>66.28</v>
      </c>
      <c r="O192" s="104">
        <v>83.14</v>
      </c>
      <c r="P192" s="104">
        <v>90.7</v>
      </c>
      <c r="Q192" s="105">
        <v>2.46</v>
      </c>
      <c r="R192" s="105">
        <v>74.833200000000005</v>
      </c>
      <c r="S192" s="105">
        <v>0.75</v>
      </c>
      <c r="T192" s="105">
        <v>22.815000000000001</v>
      </c>
      <c r="U192" s="105">
        <v>2.31</v>
      </c>
      <c r="V192" s="105">
        <v>70.270200000000003</v>
      </c>
      <c r="W192" s="104">
        <v>24.79</v>
      </c>
      <c r="X192" s="104">
        <f>W192*32.42</f>
        <v>803.69180000000006</v>
      </c>
      <c r="Y192" s="104">
        <v>28.14</v>
      </c>
      <c r="Z192" s="269">
        <f>Y192*30.42</f>
        <v>856.01880000000006</v>
      </c>
      <c r="AA192" s="104">
        <v>15.05</v>
      </c>
      <c r="AB192" s="104">
        <v>13.09</v>
      </c>
      <c r="AC192" s="139" t="s">
        <v>541</v>
      </c>
      <c r="AD192" s="106" t="s">
        <v>542</v>
      </c>
      <c r="AE192" s="101">
        <v>510200295</v>
      </c>
      <c r="AF192" s="101" t="s">
        <v>40</v>
      </c>
    </row>
    <row r="193" spans="1:32" s="13" customFormat="1" ht="20.149999999999999" customHeight="1" x14ac:dyDescent="0.25">
      <c r="A193" s="197" t="s">
        <v>188</v>
      </c>
      <c r="B193" s="197"/>
      <c r="C193" s="198" t="s">
        <v>573</v>
      </c>
      <c r="D193" s="110" t="s">
        <v>109</v>
      </c>
      <c r="E193" s="110">
        <v>22589</v>
      </c>
      <c r="F193" s="110" t="s">
        <v>186</v>
      </c>
      <c r="G193" s="110" t="s">
        <v>193</v>
      </c>
      <c r="H193" s="110">
        <v>140</v>
      </c>
      <c r="I193" s="61">
        <v>44013</v>
      </c>
      <c r="J193" s="62">
        <v>44377</v>
      </c>
      <c r="K193" s="63" t="s">
        <v>189</v>
      </c>
      <c r="L193" s="64">
        <v>27.17</v>
      </c>
      <c r="M193" s="70">
        <v>55.38</v>
      </c>
      <c r="N193" s="70">
        <v>71.56</v>
      </c>
      <c r="O193" s="70">
        <v>88.42</v>
      </c>
      <c r="P193" s="70">
        <v>95.98</v>
      </c>
      <c r="Q193" s="219">
        <v>2.46</v>
      </c>
      <c r="R193" s="219">
        <v>74.83</v>
      </c>
      <c r="S193" s="58">
        <v>0.89</v>
      </c>
      <c r="T193" s="58">
        <v>27.07</v>
      </c>
      <c r="U193" s="219">
        <v>2.11</v>
      </c>
      <c r="V193" s="219">
        <f t="shared" ref="V193:V203" si="49">U193*30.42</f>
        <v>64.186199999999999</v>
      </c>
      <c r="W193" s="70">
        <v>30.07</v>
      </c>
      <c r="X193" s="70">
        <v>914.73</v>
      </c>
      <c r="Y193" s="70">
        <v>28.39</v>
      </c>
      <c r="Z193" s="58">
        <v>863.62</v>
      </c>
      <c r="AA193" s="70">
        <v>15.56</v>
      </c>
      <c r="AB193" s="70">
        <v>12.83</v>
      </c>
      <c r="AC193" s="254"/>
      <c r="AD193" s="116">
        <v>385.42</v>
      </c>
      <c r="AE193" s="110">
        <v>510200967</v>
      </c>
      <c r="AF193" s="197" t="s">
        <v>40</v>
      </c>
    </row>
    <row r="194" spans="1:32" s="196" customFormat="1" ht="20.149999999999999" customHeight="1" x14ac:dyDescent="0.25">
      <c r="A194" s="197" t="s">
        <v>188</v>
      </c>
      <c r="B194" s="197"/>
      <c r="C194" s="198" t="s">
        <v>573</v>
      </c>
      <c r="D194" s="110" t="s">
        <v>109</v>
      </c>
      <c r="E194" s="110">
        <v>22589</v>
      </c>
      <c r="F194" s="110" t="s">
        <v>186</v>
      </c>
      <c r="G194" s="110"/>
      <c r="H194" s="110"/>
      <c r="I194" s="61"/>
      <c r="J194" s="62"/>
      <c r="K194" s="63"/>
      <c r="L194" s="64"/>
      <c r="M194" s="70"/>
      <c r="N194" s="70"/>
      <c r="O194" s="70"/>
      <c r="P194" s="70"/>
      <c r="Q194" s="219"/>
      <c r="R194" s="219"/>
      <c r="S194" s="58"/>
      <c r="T194" s="58"/>
      <c r="U194" s="219"/>
      <c r="V194" s="219"/>
      <c r="W194" s="70"/>
      <c r="X194" s="70"/>
      <c r="Y194" s="70"/>
      <c r="Z194" s="58"/>
      <c r="AA194" s="70"/>
      <c r="AB194" s="70"/>
      <c r="AC194" s="254"/>
      <c r="AD194" s="116"/>
      <c r="AE194" s="110"/>
      <c r="AF194" s="197"/>
    </row>
    <row r="195" spans="1:32" s="13" customFormat="1" ht="20.149999999999999" customHeight="1" x14ac:dyDescent="0.25">
      <c r="A195" s="197" t="s">
        <v>188</v>
      </c>
      <c r="B195" s="197"/>
      <c r="C195" s="97" t="s">
        <v>225</v>
      </c>
      <c r="D195" s="97" t="s">
        <v>110</v>
      </c>
      <c r="E195" s="97">
        <v>22589</v>
      </c>
      <c r="F195" s="97" t="s">
        <v>186</v>
      </c>
      <c r="G195" s="97" t="s">
        <v>193</v>
      </c>
      <c r="H195" s="97">
        <v>78</v>
      </c>
      <c r="I195" s="54">
        <v>44440</v>
      </c>
      <c r="J195" s="55">
        <v>44592</v>
      </c>
      <c r="K195" s="72" t="s">
        <v>189</v>
      </c>
      <c r="L195" s="57">
        <v>27.23</v>
      </c>
      <c r="M195" s="81">
        <v>55.89</v>
      </c>
      <c r="N195" s="81">
        <v>72.069999999999993</v>
      </c>
      <c r="O195" s="81">
        <v>88.93</v>
      </c>
      <c r="P195" s="81">
        <v>96.49</v>
      </c>
      <c r="Q195" s="219">
        <v>2.46</v>
      </c>
      <c r="R195" s="219">
        <v>74.83</v>
      </c>
      <c r="S195" s="97"/>
      <c r="T195" s="131"/>
      <c r="U195" s="217">
        <v>2.57</v>
      </c>
      <c r="V195" s="217">
        <f t="shared" si="49"/>
        <v>78.179400000000001</v>
      </c>
      <c r="W195" s="81">
        <v>30.58</v>
      </c>
      <c r="X195" s="81">
        <f t="shared" ref="X195:X196" si="50">W195*30.42</f>
        <v>930.24360000000001</v>
      </c>
      <c r="Y195" s="57">
        <v>28.85</v>
      </c>
      <c r="Z195" s="60">
        <f t="shared" ref="Z195:Z196" si="51">Y195*30.42</f>
        <v>877.61700000000008</v>
      </c>
      <c r="AA195" s="57">
        <v>15.52</v>
      </c>
      <c r="AB195" s="57">
        <v>13.33</v>
      </c>
      <c r="AC195" s="93"/>
      <c r="AD195" s="93">
        <v>529.61</v>
      </c>
      <c r="AE195" s="129">
        <v>510202377</v>
      </c>
      <c r="AF195" s="129" t="s">
        <v>40</v>
      </c>
    </row>
    <row r="196" spans="1:32" s="13" customFormat="1" ht="20.149999999999999" customHeight="1" x14ac:dyDescent="0.25">
      <c r="A196" s="197" t="s">
        <v>188</v>
      </c>
      <c r="B196" s="197"/>
      <c r="C196" s="97" t="s">
        <v>363</v>
      </c>
      <c r="D196" s="97" t="s">
        <v>110</v>
      </c>
      <c r="E196" s="97">
        <v>22589</v>
      </c>
      <c r="F196" s="97" t="s">
        <v>186</v>
      </c>
      <c r="G196" s="97" t="s">
        <v>193</v>
      </c>
      <c r="H196" s="97">
        <v>48</v>
      </c>
      <c r="I196" s="54">
        <v>44440</v>
      </c>
      <c r="J196" s="55">
        <v>44592</v>
      </c>
      <c r="K196" s="72" t="s">
        <v>189</v>
      </c>
      <c r="L196" s="56">
        <v>37.1</v>
      </c>
      <c r="M196" s="57">
        <v>65.760000000000005</v>
      </c>
      <c r="N196" s="57">
        <v>81.94</v>
      </c>
      <c r="O196" s="57">
        <v>98.8</v>
      </c>
      <c r="P196" s="57">
        <v>106.36</v>
      </c>
      <c r="Q196" s="219">
        <v>2.46</v>
      </c>
      <c r="R196" s="219">
        <v>74.83</v>
      </c>
      <c r="S196" s="97"/>
      <c r="T196" s="131"/>
      <c r="U196" s="217">
        <v>2.57</v>
      </c>
      <c r="V196" s="217">
        <f t="shared" si="49"/>
        <v>78.179400000000001</v>
      </c>
      <c r="W196" s="57">
        <v>40.450000000000003</v>
      </c>
      <c r="X196" s="81">
        <f t="shared" si="50"/>
        <v>1230.4890000000003</v>
      </c>
      <c r="Y196" s="57">
        <v>28.85</v>
      </c>
      <c r="Z196" s="60">
        <f t="shared" si="51"/>
        <v>877.61700000000008</v>
      </c>
      <c r="AA196" s="57">
        <v>15.52</v>
      </c>
      <c r="AB196" s="57">
        <v>13.33</v>
      </c>
      <c r="AC196" s="93"/>
      <c r="AD196" s="93">
        <v>529.61</v>
      </c>
      <c r="AE196" s="129">
        <v>510204471</v>
      </c>
      <c r="AF196" s="129" t="s">
        <v>40</v>
      </c>
    </row>
    <row r="197" spans="1:32" s="13" customFormat="1" ht="20.149999999999999" customHeight="1" x14ac:dyDescent="0.25">
      <c r="A197" s="197" t="s">
        <v>188</v>
      </c>
      <c r="B197" s="197"/>
      <c r="C197" s="198" t="s">
        <v>111</v>
      </c>
      <c r="D197" s="198" t="s">
        <v>27</v>
      </c>
      <c r="E197" s="198">
        <v>22589</v>
      </c>
      <c r="F197" s="198" t="s">
        <v>186</v>
      </c>
      <c r="G197" s="198" t="s">
        <v>29</v>
      </c>
      <c r="H197" s="198">
        <v>57</v>
      </c>
      <c r="I197" s="200">
        <v>44287</v>
      </c>
      <c r="J197" s="62">
        <v>44651</v>
      </c>
      <c r="K197" s="140" t="s">
        <v>189</v>
      </c>
      <c r="L197" s="118">
        <v>23.36</v>
      </c>
      <c r="M197" s="70">
        <v>42.08</v>
      </c>
      <c r="N197" s="70">
        <v>58.26</v>
      </c>
      <c r="O197" s="70">
        <v>75.12</v>
      </c>
      <c r="P197" s="70">
        <v>82.68</v>
      </c>
      <c r="Q197" s="219">
        <v>2.46</v>
      </c>
      <c r="R197" s="219">
        <v>74.83</v>
      </c>
      <c r="S197" s="219">
        <v>0.76</v>
      </c>
      <c r="T197" s="219">
        <v>23.119200000000003</v>
      </c>
      <c r="U197" s="219">
        <v>2.04</v>
      </c>
      <c r="V197" s="219">
        <v>62.056800000000003</v>
      </c>
      <c r="W197" s="70">
        <v>16.77</v>
      </c>
      <c r="X197" s="70">
        <f>W197*30.42</f>
        <v>510.14340000000004</v>
      </c>
      <c r="Y197" s="70">
        <v>24.23</v>
      </c>
      <c r="Z197" s="58">
        <f>Y197*30.42</f>
        <v>737.0766000000001</v>
      </c>
      <c r="AA197" s="70">
        <v>12.96</v>
      </c>
      <c r="AB197" s="70">
        <v>11.27</v>
      </c>
      <c r="AC197" s="206"/>
      <c r="AD197" s="206" t="s">
        <v>293</v>
      </c>
      <c r="AE197" s="198">
        <v>510203254</v>
      </c>
      <c r="AF197" s="197" t="s">
        <v>40</v>
      </c>
    </row>
    <row r="198" spans="1:32" s="13" customFormat="1" ht="20.149999999999999" customHeight="1" x14ac:dyDescent="0.25">
      <c r="A198" s="197" t="s">
        <v>188</v>
      </c>
      <c r="B198" s="197"/>
      <c r="C198" s="198" t="s">
        <v>156</v>
      </c>
      <c r="D198" s="197" t="s">
        <v>157</v>
      </c>
      <c r="E198" s="197">
        <v>22605</v>
      </c>
      <c r="F198" s="197" t="s">
        <v>186</v>
      </c>
      <c r="G198" s="197" t="s">
        <v>193</v>
      </c>
      <c r="H198" s="197">
        <v>98</v>
      </c>
      <c r="I198" s="61">
        <v>44013</v>
      </c>
      <c r="J198" s="62">
        <v>44377</v>
      </c>
      <c r="K198" s="63"/>
      <c r="L198" s="64">
        <v>29.43</v>
      </c>
      <c r="M198" s="70">
        <v>63.34</v>
      </c>
      <c r="N198" s="70">
        <v>79.52</v>
      </c>
      <c r="O198" s="70">
        <v>96.38</v>
      </c>
      <c r="P198" s="70">
        <v>103.94</v>
      </c>
      <c r="Q198" s="219">
        <v>2.46</v>
      </c>
      <c r="R198" s="219">
        <v>74.83</v>
      </c>
      <c r="S198" s="58">
        <v>1.05</v>
      </c>
      <c r="T198" s="58">
        <v>31.94</v>
      </c>
      <c r="U198" s="219">
        <v>3.29</v>
      </c>
      <c r="V198" s="219">
        <f t="shared" si="49"/>
        <v>100.0818</v>
      </c>
      <c r="W198" s="70">
        <v>38.03</v>
      </c>
      <c r="X198" s="70">
        <v>1156.8699999999999</v>
      </c>
      <c r="Y198" s="70">
        <v>28.71</v>
      </c>
      <c r="Z198" s="58">
        <v>873.36</v>
      </c>
      <c r="AA198" s="70">
        <v>15.09</v>
      </c>
      <c r="AB198" s="70">
        <v>13.62</v>
      </c>
      <c r="AC198" s="94"/>
      <c r="AD198" s="69">
        <v>491.59</v>
      </c>
      <c r="AE198" s="197">
        <v>510200774</v>
      </c>
      <c r="AF198" s="197" t="s">
        <v>40</v>
      </c>
    </row>
    <row r="199" spans="1:32" s="13" customFormat="1" ht="20.149999999999999" customHeight="1" x14ac:dyDescent="0.25">
      <c r="A199" s="197" t="s">
        <v>188</v>
      </c>
      <c r="B199" s="197"/>
      <c r="C199" s="198" t="s">
        <v>432</v>
      </c>
      <c r="D199" s="197" t="s">
        <v>157</v>
      </c>
      <c r="E199" s="197">
        <v>22605</v>
      </c>
      <c r="F199" s="197" t="s">
        <v>186</v>
      </c>
      <c r="G199" s="197" t="s">
        <v>193</v>
      </c>
      <c r="H199" s="197">
        <v>36</v>
      </c>
      <c r="I199" s="61">
        <v>44013</v>
      </c>
      <c r="J199" s="62">
        <v>44377</v>
      </c>
      <c r="K199" s="63"/>
      <c r="L199" s="64">
        <v>43.35</v>
      </c>
      <c r="M199" s="70">
        <v>77.260000000000005</v>
      </c>
      <c r="N199" s="70">
        <v>93.44</v>
      </c>
      <c r="O199" s="70">
        <v>110.3</v>
      </c>
      <c r="P199" s="70">
        <v>117.86</v>
      </c>
      <c r="Q199" s="219">
        <v>2.46</v>
      </c>
      <c r="R199" s="219">
        <v>74.83</v>
      </c>
      <c r="S199" s="58">
        <v>1.05</v>
      </c>
      <c r="T199" s="58">
        <v>31.94</v>
      </c>
      <c r="U199" s="219">
        <v>3.29</v>
      </c>
      <c r="V199" s="219">
        <f t="shared" si="49"/>
        <v>100.0818</v>
      </c>
      <c r="W199" s="70">
        <v>51.95</v>
      </c>
      <c r="X199" s="70">
        <v>1580.32</v>
      </c>
      <c r="Y199" s="70">
        <v>28.71</v>
      </c>
      <c r="Z199" s="58">
        <v>873.36</v>
      </c>
      <c r="AA199" s="70">
        <v>15.09</v>
      </c>
      <c r="AB199" s="70">
        <v>13.62</v>
      </c>
      <c r="AC199" s="94"/>
      <c r="AD199" s="69"/>
      <c r="AE199" s="197">
        <v>510204529</v>
      </c>
      <c r="AF199" s="197" t="s">
        <v>40</v>
      </c>
    </row>
    <row r="200" spans="1:32" s="13" customFormat="1" ht="20.149999999999999" customHeight="1" x14ac:dyDescent="0.25">
      <c r="A200" s="110" t="s">
        <v>188</v>
      </c>
      <c r="B200" s="197"/>
      <c r="C200" s="97" t="s">
        <v>220</v>
      </c>
      <c r="D200" s="97" t="s">
        <v>575</v>
      </c>
      <c r="E200" s="97">
        <v>22605</v>
      </c>
      <c r="F200" s="97" t="s">
        <v>186</v>
      </c>
      <c r="G200" s="97" t="s">
        <v>193</v>
      </c>
      <c r="H200" s="97">
        <v>107</v>
      </c>
      <c r="I200" s="95">
        <v>44013</v>
      </c>
      <c r="J200" s="55">
        <v>44377</v>
      </c>
      <c r="K200" s="141" t="s">
        <v>189</v>
      </c>
      <c r="L200" s="57">
        <v>27.45</v>
      </c>
      <c r="M200" s="80">
        <v>55.7</v>
      </c>
      <c r="N200" s="80">
        <v>71.88</v>
      </c>
      <c r="O200" s="80">
        <v>88.74</v>
      </c>
      <c r="P200" s="80">
        <v>96.3</v>
      </c>
      <c r="Q200" s="219">
        <v>2.46</v>
      </c>
      <c r="R200" s="219">
        <v>74.83</v>
      </c>
      <c r="S200" s="217">
        <v>0.77</v>
      </c>
      <c r="T200" s="217">
        <f t="shared" ref="T200:T201" si="52">S200*30.42</f>
        <v>23.423400000000001</v>
      </c>
      <c r="U200" s="219">
        <v>2.58</v>
      </c>
      <c r="V200" s="219">
        <f t="shared" si="49"/>
        <v>78.48360000000001</v>
      </c>
      <c r="W200" s="80">
        <v>30.39</v>
      </c>
      <c r="X200" s="81">
        <f t="shared" ref="X200:X201" si="53">W200*30.42</f>
        <v>924.46380000000011</v>
      </c>
      <c r="Y200" s="80">
        <v>28.89</v>
      </c>
      <c r="Z200" s="128">
        <f t="shared" ref="Z200:Z201" si="54">Y200*30.42</f>
        <v>878.83380000000011</v>
      </c>
      <c r="AA200" s="80">
        <v>15.67</v>
      </c>
      <c r="AB200" s="80">
        <v>13.22</v>
      </c>
      <c r="AC200" s="206"/>
      <c r="AD200" s="218">
        <v>538.42999999999995</v>
      </c>
      <c r="AE200" s="97">
        <v>510200592</v>
      </c>
      <c r="AF200" s="97" t="s">
        <v>40</v>
      </c>
    </row>
    <row r="201" spans="1:32" s="13" customFormat="1" ht="20.149999999999999" customHeight="1" x14ac:dyDescent="0.25">
      <c r="A201" s="110" t="s">
        <v>188</v>
      </c>
      <c r="B201" s="197"/>
      <c r="C201" s="97" t="s">
        <v>219</v>
      </c>
      <c r="D201" s="97" t="s">
        <v>575</v>
      </c>
      <c r="E201" s="97">
        <v>22606</v>
      </c>
      <c r="F201" s="97" t="s">
        <v>186</v>
      </c>
      <c r="G201" s="97" t="s">
        <v>193</v>
      </c>
      <c r="H201" s="97">
        <v>20</v>
      </c>
      <c r="I201" s="95">
        <v>44013</v>
      </c>
      <c r="J201" s="55">
        <v>44377</v>
      </c>
      <c r="K201" s="141"/>
      <c r="L201" s="57">
        <v>40.869999999999997</v>
      </c>
      <c r="M201" s="80">
        <v>69.12</v>
      </c>
      <c r="N201" s="80">
        <v>85.3</v>
      </c>
      <c r="O201" s="80">
        <v>102.18</v>
      </c>
      <c r="P201" s="80">
        <v>109.74</v>
      </c>
      <c r="Q201" s="219">
        <v>2.46</v>
      </c>
      <c r="R201" s="219">
        <v>74.83</v>
      </c>
      <c r="S201" s="217">
        <v>0.77</v>
      </c>
      <c r="T201" s="217">
        <f t="shared" si="52"/>
        <v>23.423400000000001</v>
      </c>
      <c r="U201" s="219">
        <v>2.58</v>
      </c>
      <c r="V201" s="219">
        <f t="shared" si="49"/>
        <v>78.48360000000001</v>
      </c>
      <c r="W201" s="80">
        <v>43.83</v>
      </c>
      <c r="X201" s="81">
        <f t="shared" si="53"/>
        <v>1333.3086000000001</v>
      </c>
      <c r="Y201" s="80">
        <v>28.89</v>
      </c>
      <c r="Z201" s="128">
        <f t="shared" si="54"/>
        <v>878.83380000000011</v>
      </c>
      <c r="AA201" s="80">
        <v>15.67</v>
      </c>
      <c r="AB201" s="80">
        <v>13.22</v>
      </c>
      <c r="AC201" s="206"/>
      <c r="AD201" s="218">
        <v>538.42999999999995</v>
      </c>
      <c r="AE201" s="97">
        <v>510200592</v>
      </c>
      <c r="AF201" s="97" t="s">
        <v>40</v>
      </c>
    </row>
    <row r="202" spans="1:32" s="13" customFormat="1" ht="20.149999999999999" customHeight="1" x14ac:dyDescent="0.25">
      <c r="A202" s="197"/>
      <c r="B202" s="197"/>
      <c r="C202" s="198" t="s">
        <v>539</v>
      </c>
      <c r="D202" s="197" t="s">
        <v>230</v>
      </c>
      <c r="E202" s="197">
        <v>22607</v>
      </c>
      <c r="F202" s="197" t="s">
        <v>186</v>
      </c>
      <c r="G202" s="197" t="s">
        <v>29</v>
      </c>
      <c r="H202" s="197">
        <v>60</v>
      </c>
      <c r="I202" s="61">
        <v>43344</v>
      </c>
      <c r="J202" s="62">
        <v>43708</v>
      </c>
      <c r="K202" s="63" t="s">
        <v>189</v>
      </c>
      <c r="L202" s="64">
        <v>24</v>
      </c>
      <c r="M202" s="65">
        <v>43.33</v>
      </c>
      <c r="N202" s="65">
        <v>59.51</v>
      </c>
      <c r="O202" s="65">
        <v>76.37</v>
      </c>
      <c r="P202" s="65">
        <v>83.93</v>
      </c>
      <c r="Q202" s="219">
        <v>2.46</v>
      </c>
      <c r="R202" s="219">
        <v>74.83</v>
      </c>
      <c r="S202" s="58">
        <v>0.91</v>
      </c>
      <c r="T202" s="58">
        <v>27.68</v>
      </c>
      <c r="U202" s="219">
        <v>2.7</v>
      </c>
      <c r="V202" s="219">
        <f t="shared" si="49"/>
        <v>82.134000000000015</v>
      </c>
      <c r="W202" s="65">
        <v>18.02</v>
      </c>
      <c r="X202" s="65">
        <v>548.16999999999996</v>
      </c>
      <c r="Y202" s="65">
        <v>24.72</v>
      </c>
      <c r="Z202" s="67">
        <v>751.98</v>
      </c>
      <c r="AA202" s="65">
        <v>12.96</v>
      </c>
      <c r="AB202" s="65">
        <v>11.76</v>
      </c>
      <c r="AC202" s="94"/>
      <c r="AD202" s="69">
        <v>478.51</v>
      </c>
      <c r="AE202" s="197">
        <v>510204609</v>
      </c>
      <c r="AF202" s="197" t="s">
        <v>40</v>
      </c>
    </row>
    <row r="203" spans="1:32" s="13" customFormat="1" ht="20.149999999999999" customHeight="1" x14ac:dyDescent="0.25">
      <c r="A203" s="197" t="s">
        <v>188</v>
      </c>
      <c r="B203" s="197"/>
      <c r="C203" s="198" t="s">
        <v>279</v>
      </c>
      <c r="D203" s="197" t="s">
        <v>61</v>
      </c>
      <c r="E203" s="197">
        <v>22607</v>
      </c>
      <c r="F203" s="197" t="s">
        <v>186</v>
      </c>
      <c r="G203" s="197" t="s">
        <v>193</v>
      </c>
      <c r="H203" s="197">
        <v>118</v>
      </c>
      <c r="I203" s="61">
        <v>43891</v>
      </c>
      <c r="J203" s="62">
        <v>44255</v>
      </c>
      <c r="K203" s="63" t="s">
        <v>189</v>
      </c>
      <c r="L203" s="64">
        <v>26.37</v>
      </c>
      <c r="M203" s="65">
        <v>52.67</v>
      </c>
      <c r="N203" s="65">
        <v>68.849999999999994</v>
      </c>
      <c r="O203" s="65">
        <v>85.71</v>
      </c>
      <c r="P203" s="65">
        <v>93.27</v>
      </c>
      <c r="Q203" s="219">
        <v>2.46</v>
      </c>
      <c r="R203" s="219">
        <v>74.83</v>
      </c>
      <c r="S203" s="58">
        <v>0.85</v>
      </c>
      <c r="T203" s="58">
        <v>26.16</v>
      </c>
      <c r="U203" s="219">
        <v>2.57</v>
      </c>
      <c r="V203" s="219">
        <f t="shared" si="49"/>
        <v>78.179400000000001</v>
      </c>
      <c r="W203" s="65">
        <v>27.36</v>
      </c>
      <c r="X203" s="65">
        <v>832.29</v>
      </c>
      <c r="Y203" s="65">
        <v>27.42</v>
      </c>
      <c r="Z203" s="67">
        <v>834.12</v>
      </c>
      <c r="AA203" s="65">
        <v>14.67</v>
      </c>
      <c r="AB203" s="65">
        <v>12.75</v>
      </c>
      <c r="AC203" s="94"/>
      <c r="AD203" s="69">
        <v>605.66</v>
      </c>
      <c r="AE203" s="197">
        <v>510200499</v>
      </c>
      <c r="AF203" s="197" t="s">
        <v>40</v>
      </c>
    </row>
    <row r="204" spans="1:32" s="13" customFormat="1" ht="20.149999999999999" customHeight="1" x14ac:dyDescent="0.25">
      <c r="A204" s="197"/>
      <c r="B204" s="197"/>
      <c r="C204" s="197" t="s">
        <v>386</v>
      </c>
      <c r="D204" s="197" t="s">
        <v>280</v>
      </c>
      <c r="E204" s="197">
        <v>22607</v>
      </c>
      <c r="F204" s="197" t="s">
        <v>186</v>
      </c>
      <c r="G204" s="197" t="s">
        <v>29</v>
      </c>
      <c r="H204" s="197">
        <v>86</v>
      </c>
      <c r="I204" s="200">
        <v>44197</v>
      </c>
      <c r="J204" s="62">
        <v>44561</v>
      </c>
      <c r="K204" s="199" t="s">
        <v>189</v>
      </c>
      <c r="L204" s="64">
        <v>25.37</v>
      </c>
      <c r="M204" s="70">
        <v>50.95</v>
      </c>
      <c r="N204" s="70">
        <v>67.13</v>
      </c>
      <c r="O204" s="70">
        <v>83.99</v>
      </c>
      <c r="P204" s="70">
        <v>91.55</v>
      </c>
      <c r="Q204" s="219">
        <v>2.46</v>
      </c>
      <c r="R204" s="219">
        <v>74.83</v>
      </c>
      <c r="S204" s="58">
        <v>0.72</v>
      </c>
      <c r="T204" s="58">
        <v>21.9</v>
      </c>
      <c r="U204" s="219">
        <v>2.78</v>
      </c>
      <c r="V204" s="219">
        <v>84.57</v>
      </c>
      <c r="W204" s="70">
        <v>25.64</v>
      </c>
      <c r="X204" s="70">
        <v>779.97</v>
      </c>
      <c r="Y204" s="70">
        <v>26.41</v>
      </c>
      <c r="Z204" s="219">
        <v>803.39</v>
      </c>
      <c r="AA204" s="70">
        <v>14.3</v>
      </c>
      <c r="AB204" s="70">
        <v>12.11</v>
      </c>
      <c r="AC204" s="100"/>
      <c r="AD204" s="218">
        <v>605.97</v>
      </c>
      <c r="AE204" s="197">
        <v>510204164</v>
      </c>
      <c r="AF204" s="197" t="s">
        <v>42</v>
      </c>
    </row>
    <row r="205" spans="1:32" s="13" customFormat="1" ht="20.149999999999999" customHeight="1" x14ac:dyDescent="0.25">
      <c r="A205" s="197"/>
      <c r="B205" s="197"/>
      <c r="C205" s="197" t="s">
        <v>557</v>
      </c>
      <c r="D205" s="197" t="s">
        <v>280</v>
      </c>
      <c r="E205" s="197">
        <v>22607</v>
      </c>
      <c r="F205" s="197" t="s">
        <v>186</v>
      </c>
      <c r="G205" s="197" t="s">
        <v>29</v>
      </c>
      <c r="H205" s="197">
        <v>10</v>
      </c>
      <c r="I205" s="200">
        <v>44197</v>
      </c>
      <c r="J205" s="62">
        <v>44561</v>
      </c>
      <c r="K205" s="199" t="s">
        <v>189</v>
      </c>
      <c r="L205" s="64">
        <v>34.619999999999997</v>
      </c>
      <c r="M205" s="70">
        <v>60.2</v>
      </c>
      <c r="N205" s="70">
        <v>76.38</v>
      </c>
      <c r="O205" s="70">
        <v>93.24</v>
      </c>
      <c r="P205" s="70">
        <v>100.8</v>
      </c>
      <c r="Q205" s="219">
        <v>2.46</v>
      </c>
      <c r="R205" s="219">
        <v>74.83</v>
      </c>
      <c r="S205" s="58">
        <v>0.72</v>
      </c>
      <c r="T205" s="58">
        <v>21.9</v>
      </c>
      <c r="U205" s="219">
        <v>2.78</v>
      </c>
      <c r="V205" s="219">
        <v>84.57</v>
      </c>
      <c r="W205" s="70">
        <v>34.89</v>
      </c>
      <c r="X205" s="70">
        <v>1061.3499999999999</v>
      </c>
      <c r="Y205" s="70">
        <v>26.41</v>
      </c>
      <c r="Z205" s="219">
        <v>803.39</v>
      </c>
      <c r="AA205" s="70">
        <v>14.3</v>
      </c>
      <c r="AB205" s="70">
        <v>12.11</v>
      </c>
      <c r="AC205" s="100"/>
      <c r="AD205" s="218"/>
      <c r="AE205" s="197">
        <v>510204164</v>
      </c>
      <c r="AF205" s="197" t="s">
        <v>42</v>
      </c>
    </row>
    <row r="206" spans="1:32" s="13" customFormat="1" ht="20.149999999999999" customHeight="1" x14ac:dyDescent="0.25">
      <c r="A206" s="197"/>
      <c r="B206" s="197"/>
      <c r="C206" s="198" t="s">
        <v>214</v>
      </c>
      <c r="D206" s="197" t="s">
        <v>144</v>
      </c>
      <c r="E206" s="197">
        <v>22609</v>
      </c>
      <c r="F206" s="197" t="s">
        <v>186</v>
      </c>
      <c r="G206" s="197"/>
      <c r="H206" s="197">
        <v>90</v>
      </c>
      <c r="I206" s="61">
        <v>42736</v>
      </c>
      <c r="J206" s="62">
        <v>43100</v>
      </c>
      <c r="K206" s="63"/>
      <c r="L206" s="64"/>
      <c r="M206" s="70"/>
      <c r="N206" s="65"/>
      <c r="O206" s="65"/>
      <c r="P206" s="65"/>
      <c r="Q206" s="58"/>
      <c r="R206" s="58"/>
      <c r="S206" s="58"/>
      <c r="T206" s="58"/>
      <c r="U206" s="219">
        <v>2.4</v>
      </c>
      <c r="V206" s="219">
        <f>U206*30.42</f>
        <v>73.007999999999996</v>
      </c>
      <c r="W206" s="65"/>
      <c r="X206" s="65"/>
      <c r="Y206" s="65"/>
      <c r="Z206" s="67"/>
      <c r="AA206" s="65"/>
      <c r="AB206" s="65"/>
      <c r="AC206" s="94"/>
      <c r="AD206" s="69"/>
      <c r="AE206" s="197">
        <v>510203584</v>
      </c>
      <c r="AF206" s="197" t="s">
        <v>40</v>
      </c>
    </row>
    <row r="207" spans="1:32" s="13" customFormat="1" ht="20.149999999999999" customHeight="1" x14ac:dyDescent="0.25">
      <c r="A207" s="197" t="s">
        <v>188</v>
      </c>
      <c r="B207" s="197"/>
      <c r="C207" s="97" t="s">
        <v>552</v>
      </c>
      <c r="D207" s="97" t="s">
        <v>581</v>
      </c>
      <c r="E207" s="97">
        <v>22609</v>
      </c>
      <c r="F207" s="97" t="s">
        <v>186</v>
      </c>
      <c r="G207" s="97" t="s">
        <v>193</v>
      </c>
      <c r="H207" s="129">
        <v>122</v>
      </c>
      <c r="I207" s="54">
        <v>44440</v>
      </c>
      <c r="J207" s="55">
        <v>44561</v>
      </c>
      <c r="K207" s="199" t="s">
        <v>189</v>
      </c>
      <c r="L207" s="56">
        <v>27.6</v>
      </c>
      <c r="M207" s="81">
        <v>57.75</v>
      </c>
      <c r="N207" s="81">
        <v>73.930000000000007</v>
      </c>
      <c r="O207" s="81">
        <v>90.79</v>
      </c>
      <c r="P207" s="81">
        <v>98.35</v>
      </c>
      <c r="Q207" s="217">
        <v>2.46</v>
      </c>
      <c r="R207" s="217">
        <v>74.83</v>
      </c>
      <c r="S207" s="131"/>
      <c r="T207" s="131"/>
      <c r="U207" s="217">
        <v>2.21</v>
      </c>
      <c r="V207" s="217">
        <v>67.228200000000001</v>
      </c>
      <c r="W207" s="81">
        <v>32.44</v>
      </c>
      <c r="X207" s="81">
        <v>986.82</v>
      </c>
      <c r="Y207" s="81">
        <v>28.83</v>
      </c>
      <c r="Z207" s="60">
        <v>877.0086</v>
      </c>
      <c r="AA207" s="81">
        <v>15.42</v>
      </c>
      <c r="AB207" s="81">
        <v>13.41</v>
      </c>
      <c r="AC207" s="249"/>
      <c r="AD207" s="73">
        <v>416.75</v>
      </c>
      <c r="AE207" s="97">
        <v>510201014</v>
      </c>
      <c r="AF207" s="97" t="s">
        <v>40</v>
      </c>
    </row>
    <row r="208" spans="1:32" s="13" customFormat="1" ht="20.149999999999999" customHeight="1" x14ac:dyDescent="0.25">
      <c r="A208" s="197" t="s">
        <v>188</v>
      </c>
      <c r="B208" s="197"/>
      <c r="C208" s="220" t="s">
        <v>215</v>
      </c>
      <c r="D208" s="220" t="s">
        <v>281</v>
      </c>
      <c r="E208" s="220">
        <v>22761</v>
      </c>
      <c r="F208" s="221" t="s">
        <v>186</v>
      </c>
      <c r="G208" s="221" t="s">
        <v>29</v>
      </c>
      <c r="H208" s="221">
        <v>106</v>
      </c>
      <c r="I208" s="204">
        <v>44409</v>
      </c>
      <c r="J208" s="84">
        <v>44773</v>
      </c>
      <c r="K208" s="216" t="s">
        <v>189</v>
      </c>
      <c r="L208" s="86">
        <v>26.78</v>
      </c>
      <c r="M208" s="70">
        <v>54.13</v>
      </c>
      <c r="N208" s="70">
        <v>70.31</v>
      </c>
      <c r="O208" s="70">
        <v>87.17</v>
      </c>
      <c r="P208" s="70">
        <v>94.73</v>
      </c>
      <c r="Q208" s="219">
        <v>2.46</v>
      </c>
      <c r="R208" s="219">
        <v>74.83</v>
      </c>
      <c r="S208" s="219">
        <v>0.81</v>
      </c>
      <c r="T208" s="219">
        <v>24.64</v>
      </c>
      <c r="U208" s="219">
        <v>2.69</v>
      </c>
      <c r="V208" s="219">
        <v>81.83</v>
      </c>
      <c r="W208" s="70">
        <v>28.82</v>
      </c>
      <c r="X208" s="70">
        <v>876.7</v>
      </c>
      <c r="Y208" s="70">
        <v>28.19</v>
      </c>
      <c r="Z208" s="219">
        <v>857.53980000000013</v>
      </c>
      <c r="AA208" s="70">
        <v>15.16</v>
      </c>
      <c r="AB208" s="70">
        <v>13.03</v>
      </c>
      <c r="AC208" s="252"/>
      <c r="AD208" s="206" t="s">
        <v>367</v>
      </c>
      <c r="AE208" s="221">
        <v>510203196</v>
      </c>
      <c r="AF208" s="220" t="s">
        <v>42</v>
      </c>
    </row>
    <row r="209" spans="1:32" s="13" customFormat="1" ht="20.149999999999999" customHeight="1" x14ac:dyDescent="0.25">
      <c r="A209" s="197" t="s">
        <v>188</v>
      </c>
      <c r="B209" s="197"/>
      <c r="C209" s="221" t="s">
        <v>556</v>
      </c>
      <c r="D209" s="220" t="s">
        <v>282</v>
      </c>
      <c r="E209" s="220">
        <v>22763</v>
      </c>
      <c r="F209" s="220" t="s">
        <v>186</v>
      </c>
      <c r="G209" s="220" t="s">
        <v>193</v>
      </c>
      <c r="H209" s="221">
        <v>95</v>
      </c>
      <c r="I209" s="223">
        <v>44378</v>
      </c>
      <c r="J209" s="119">
        <v>44439</v>
      </c>
      <c r="K209" s="216" t="s">
        <v>189</v>
      </c>
      <c r="L209" s="120">
        <v>28.46</v>
      </c>
      <c r="M209" s="232">
        <v>57.56</v>
      </c>
      <c r="N209" s="232">
        <v>73.739999999999995</v>
      </c>
      <c r="O209" s="232">
        <v>90.6</v>
      </c>
      <c r="P209" s="232">
        <v>98.16</v>
      </c>
      <c r="Q209" s="219">
        <v>2.46</v>
      </c>
      <c r="R209" s="219">
        <v>74.833200000000005</v>
      </c>
      <c r="S209" s="219">
        <v>0.75</v>
      </c>
      <c r="T209" s="219">
        <v>22.815000000000001</v>
      </c>
      <c r="U209" s="217">
        <v>2.02</v>
      </c>
      <c r="V209" s="217">
        <v>61.448400000000007</v>
      </c>
      <c r="W209" s="232">
        <v>32.25</v>
      </c>
      <c r="X209" s="120">
        <v>981.04500000000007</v>
      </c>
      <c r="Y209" s="232">
        <v>29.31</v>
      </c>
      <c r="Z209" s="224">
        <v>891.61019999999996</v>
      </c>
      <c r="AA209" s="232">
        <v>15.68</v>
      </c>
      <c r="AB209" s="232">
        <v>13.63</v>
      </c>
      <c r="AC209" s="100"/>
      <c r="AD209" s="218">
        <v>552.42999999999995</v>
      </c>
      <c r="AE209" s="220">
        <v>510200989</v>
      </c>
      <c r="AF209" s="220" t="s">
        <v>40</v>
      </c>
    </row>
    <row r="210" spans="1:32" s="196" customFormat="1" ht="20.149999999999999" customHeight="1" x14ac:dyDescent="0.25">
      <c r="A210" s="197" t="s">
        <v>188</v>
      </c>
      <c r="B210" s="197"/>
      <c r="C210" s="221" t="s">
        <v>556</v>
      </c>
      <c r="D210" s="220" t="s">
        <v>282</v>
      </c>
      <c r="E210" s="220">
        <v>22763</v>
      </c>
      <c r="F210" s="220" t="s">
        <v>186</v>
      </c>
      <c r="G210" s="220" t="s">
        <v>193</v>
      </c>
      <c r="H210" s="221">
        <v>95</v>
      </c>
      <c r="I210" s="223">
        <v>44440</v>
      </c>
      <c r="J210" s="119">
        <v>44742</v>
      </c>
      <c r="K210" s="216" t="s">
        <v>189</v>
      </c>
      <c r="L210" s="120">
        <v>28.58</v>
      </c>
      <c r="M210" s="80">
        <v>57.92</v>
      </c>
      <c r="N210" s="80">
        <v>74.099999999999994</v>
      </c>
      <c r="O210" s="80">
        <v>90.96</v>
      </c>
      <c r="P210" s="121">
        <v>98.52</v>
      </c>
      <c r="Q210" s="219">
        <v>2.46</v>
      </c>
      <c r="R210" s="219">
        <v>74.833200000000005</v>
      </c>
      <c r="S210" s="219">
        <v>0.75</v>
      </c>
      <c r="T210" s="219">
        <v>22.815000000000001</v>
      </c>
      <c r="U210" s="217">
        <v>2.02</v>
      </c>
      <c r="V210" s="217">
        <v>61.448400000000007</v>
      </c>
      <c r="W210" s="121">
        <v>32.61</v>
      </c>
      <c r="X210" s="120">
        <v>991.99620000000004</v>
      </c>
      <c r="Y210" s="121">
        <v>29.42</v>
      </c>
      <c r="Z210" s="224">
        <v>894.95640000000014</v>
      </c>
      <c r="AA210" s="80">
        <v>15.74</v>
      </c>
      <c r="AB210" s="80">
        <v>13.68</v>
      </c>
      <c r="AC210" s="100"/>
      <c r="AD210" s="218">
        <v>552.42999999999995</v>
      </c>
      <c r="AE210" s="220">
        <v>510200989</v>
      </c>
      <c r="AF210" s="220" t="s">
        <v>40</v>
      </c>
    </row>
    <row r="211" spans="1:32" s="13" customFormat="1" ht="20.149999999999999" customHeight="1" x14ac:dyDescent="0.25">
      <c r="A211" s="197" t="s">
        <v>188</v>
      </c>
      <c r="B211" s="197"/>
      <c r="C211" s="221" t="s">
        <v>374</v>
      </c>
      <c r="D211" s="220" t="s">
        <v>375</v>
      </c>
      <c r="E211" s="220">
        <v>22765</v>
      </c>
      <c r="F211" s="220" t="s">
        <v>186</v>
      </c>
      <c r="G211" s="220" t="s">
        <v>193</v>
      </c>
      <c r="H211" s="221">
        <v>96</v>
      </c>
      <c r="I211" s="223">
        <v>44378</v>
      </c>
      <c r="J211" s="119">
        <v>44439</v>
      </c>
      <c r="K211" s="222" t="s">
        <v>189</v>
      </c>
      <c r="L211" s="120">
        <v>26.69</v>
      </c>
      <c r="M211" s="80">
        <v>51.54</v>
      </c>
      <c r="N211" s="80">
        <v>67.72</v>
      </c>
      <c r="O211" s="80">
        <v>84.58</v>
      </c>
      <c r="P211" s="80">
        <v>92.14</v>
      </c>
      <c r="Q211" s="219">
        <v>2.46</v>
      </c>
      <c r="R211" s="219">
        <v>74.833200000000005</v>
      </c>
      <c r="S211" s="217">
        <v>0.86</v>
      </c>
      <c r="T211" s="219">
        <v>26.161200000000001</v>
      </c>
      <c r="U211" s="217">
        <v>2.62</v>
      </c>
      <c r="V211" s="217">
        <v>79.700400000000002</v>
      </c>
      <c r="W211" s="80">
        <v>26.23</v>
      </c>
      <c r="X211" s="120">
        <v>797.91660000000002</v>
      </c>
      <c r="Y211" s="80">
        <v>27.37</v>
      </c>
      <c r="Z211" s="224">
        <v>832.59540000000004</v>
      </c>
      <c r="AA211" s="80">
        <v>14.64</v>
      </c>
      <c r="AB211" s="80">
        <v>12.73</v>
      </c>
      <c r="AC211" s="100"/>
      <c r="AD211" s="218">
        <v>653.12</v>
      </c>
      <c r="AE211" s="225">
        <v>500202388</v>
      </c>
      <c r="AF211" s="225" t="s">
        <v>40</v>
      </c>
    </row>
    <row r="212" spans="1:32" s="196" customFormat="1" ht="20.149999999999999" customHeight="1" x14ac:dyDescent="0.25">
      <c r="A212" s="197" t="s">
        <v>188</v>
      </c>
      <c r="B212" s="197"/>
      <c r="C212" s="221" t="s">
        <v>374</v>
      </c>
      <c r="D212" s="220" t="s">
        <v>375</v>
      </c>
      <c r="E212" s="220">
        <v>22765</v>
      </c>
      <c r="F212" s="220" t="s">
        <v>186</v>
      </c>
      <c r="G212" s="220" t="s">
        <v>193</v>
      </c>
      <c r="H212" s="221">
        <v>96</v>
      </c>
      <c r="I212" s="223">
        <v>44440</v>
      </c>
      <c r="J212" s="119">
        <v>44742</v>
      </c>
      <c r="K212" s="222" t="s">
        <v>189</v>
      </c>
      <c r="L212" s="120">
        <v>26.75</v>
      </c>
      <c r="M212" s="121">
        <v>51.6</v>
      </c>
      <c r="N212" s="121">
        <v>67.78</v>
      </c>
      <c r="O212" s="121">
        <v>84.64</v>
      </c>
      <c r="P212" s="121">
        <v>92.2</v>
      </c>
      <c r="Q212" s="219">
        <v>2.46</v>
      </c>
      <c r="R212" s="219">
        <v>74.833200000000005</v>
      </c>
      <c r="S212" s="217">
        <v>0.86</v>
      </c>
      <c r="T212" s="219">
        <v>26.161200000000001</v>
      </c>
      <c r="U212" s="217">
        <v>2.62</v>
      </c>
      <c r="V212" s="217">
        <v>79.700400000000002</v>
      </c>
      <c r="W212" s="121">
        <v>26.29</v>
      </c>
      <c r="X212" s="120">
        <v>799.74180000000001</v>
      </c>
      <c r="Y212" s="121">
        <v>27.49</v>
      </c>
      <c r="Z212" s="224">
        <v>836.24580000000003</v>
      </c>
      <c r="AA212" s="80">
        <v>14.71</v>
      </c>
      <c r="AB212" s="80">
        <v>12.78</v>
      </c>
      <c r="AC212" s="100"/>
      <c r="AD212" s="218">
        <v>653.12</v>
      </c>
      <c r="AE212" s="225">
        <v>500202388</v>
      </c>
      <c r="AF212" s="225" t="s">
        <v>40</v>
      </c>
    </row>
    <row r="213" spans="1:32" s="13" customFormat="1" ht="20.149999999999999" customHeight="1" x14ac:dyDescent="0.25">
      <c r="A213" s="197" t="s">
        <v>188</v>
      </c>
      <c r="B213" s="197"/>
      <c r="C213" s="77" t="s">
        <v>180</v>
      </c>
      <c r="D213" s="77" t="s">
        <v>301</v>
      </c>
      <c r="E213" s="77">
        <v>22767</v>
      </c>
      <c r="F213" s="77" t="s">
        <v>186</v>
      </c>
      <c r="G213" s="77" t="s">
        <v>29</v>
      </c>
      <c r="H213" s="77">
        <v>168</v>
      </c>
      <c r="I213" s="74">
        <v>44197</v>
      </c>
      <c r="J213" s="62">
        <v>44561</v>
      </c>
      <c r="K213" s="75" t="s">
        <v>189</v>
      </c>
      <c r="L213" s="64">
        <v>26.69</v>
      </c>
      <c r="M213" s="65">
        <v>55.46</v>
      </c>
      <c r="N213" s="65">
        <v>71.64</v>
      </c>
      <c r="O213" s="65">
        <v>88.5</v>
      </c>
      <c r="P213" s="65">
        <v>96.06</v>
      </c>
      <c r="Q213" s="217">
        <v>2.46</v>
      </c>
      <c r="R213" s="217">
        <v>74.83</v>
      </c>
      <c r="S213" s="66">
        <v>0.8</v>
      </c>
      <c r="T213" s="66">
        <v>24.34</v>
      </c>
      <c r="U213" s="66">
        <v>2.39</v>
      </c>
      <c r="V213" s="66">
        <v>72.7</v>
      </c>
      <c r="W213" s="65">
        <v>30.15</v>
      </c>
      <c r="X213" s="65">
        <v>917.16</v>
      </c>
      <c r="Y213" s="65">
        <v>29.59</v>
      </c>
      <c r="Z213" s="78">
        <v>900.13</v>
      </c>
      <c r="AA213" s="65">
        <v>15.83</v>
      </c>
      <c r="AB213" s="65">
        <v>13.76</v>
      </c>
      <c r="AC213" s="251">
        <v>7.8</v>
      </c>
      <c r="AD213" s="79">
        <v>237.28</v>
      </c>
      <c r="AE213" s="77">
        <v>510201296</v>
      </c>
      <c r="AF213" s="77" t="s">
        <v>42</v>
      </c>
    </row>
    <row r="214" spans="1:32" s="13" customFormat="1" ht="20.149999999999999" customHeight="1" x14ac:dyDescent="0.25">
      <c r="A214" s="197"/>
      <c r="B214" s="197"/>
      <c r="C214" s="77" t="s">
        <v>181</v>
      </c>
      <c r="D214" s="77" t="s">
        <v>301</v>
      </c>
      <c r="E214" s="77">
        <v>22767</v>
      </c>
      <c r="F214" s="77" t="s">
        <v>186</v>
      </c>
      <c r="G214" s="77" t="s">
        <v>29</v>
      </c>
      <c r="H214" s="77">
        <v>32</v>
      </c>
      <c r="I214" s="74">
        <v>44197</v>
      </c>
      <c r="J214" s="62">
        <v>44561</v>
      </c>
      <c r="K214" s="75"/>
      <c r="L214" s="64">
        <v>39.950000000000003</v>
      </c>
      <c r="M214" s="65">
        <v>68.72</v>
      </c>
      <c r="N214" s="65">
        <v>84.9</v>
      </c>
      <c r="O214" s="65">
        <v>101.76</v>
      </c>
      <c r="P214" s="65">
        <v>109.32</v>
      </c>
      <c r="Q214" s="219">
        <v>2.46</v>
      </c>
      <c r="R214" s="219">
        <v>74.83</v>
      </c>
      <c r="S214" s="66">
        <v>0.8</v>
      </c>
      <c r="T214" s="66">
        <v>24.34</v>
      </c>
      <c r="U214" s="66">
        <v>2.39</v>
      </c>
      <c r="V214" s="66">
        <v>72.7</v>
      </c>
      <c r="W214" s="65">
        <v>43.41</v>
      </c>
      <c r="X214" s="65">
        <v>1320.53</v>
      </c>
      <c r="Y214" s="65">
        <v>29.59</v>
      </c>
      <c r="Z214" s="78">
        <v>900.13</v>
      </c>
      <c r="AA214" s="65">
        <v>15.83</v>
      </c>
      <c r="AB214" s="65">
        <v>13.76</v>
      </c>
      <c r="AC214" s="251"/>
      <c r="AD214" s="79">
        <v>203.76</v>
      </c>
      <c r="AE214" s="77">
        <v>510201296</v>
      </c>
      <c r="AF214" s="77" t="s">
        <v>42</v>
      </c>
    </row>
    <row r="215" spans="1:32" s="13" customFormat="1" ht="20.149999999999999" customHeight="1" x14ac:dyDescent="0.25">
      <c r="A215" s="197" t="s">
        <v>188</v>
      </c>
      <c r="B215" s="197"/>
      <c r="C215" s="198" t="s">
        <v>380</v>
      </c>
      <c r="D215" s="197" t="s">
        <v>236</v>
      </c>
      <c r="E215" s="197">
        <v>22767</v>
      </c>
      <c r="F215" s="197" t="s">
        <v>186</v>
      </c>
      <c r="G215" s="197" t="s">
        <v>227</v>
      </c>
      <c r="H215" s="197">
        <v>80</v>
      </c>
      <c r="I215" s="54">
        <v>44166</v>
      </c>
      <c r="J215" s="55">
        <v>44530</v>
      </c>
      <c r="K215" s="199" t="s">
        <v>189</v>
      </c>
      <c r="L215" s="56">
        <v>25.5</v>
      </c>
      <c r="M215" s="81">
        <v>51.25</v>
      </c>
      <c r="N215" s="81">
        <v>67.430000000000007</v>
      </c>
      <c r="O215" s="81">
        <v>84.29</v>
      </c>
      <c r="P215" s="81">
        <v>91.85</v>
      </c>
      <c r="Q215" s="217">
        <v>2.46</v>
      </c>
      <c r="R215" s="217">
        <v>74.83</v>
      </c>
      <c r="S215" s="58">
        <v>0.74</v>
      </c>
      <c r="T215" s="58">
        <v>22.51</v>
      </c>
      <c r="U215" s="217">
        <v>2.5</v>
      </c>
      <c r="V215" s="217">
        <v>76.050000000000011</v>
      </c>
      <c r="W215" s="81">
        <v>25.94</v>
      </c>
      <c r="X215" s="81">
        <v>789.09480000000008</v>
      </c>
      <c r="Y215" s="81">
        <v>27.74</v>
      </c>
      <c r="Z215" s="60">
        <v>843.85080000000005</v>
      </c>
      <c r="AA215" s="81">
        <v>14.84</v>
      </c>
      <c r="AB215" s="81">
        <v>12.9</v>
      </c>
      <c r="AC215" s="94">
        <v>12.89</v>
      </c>
      <c r="AD215" s="69">
        <v>392.11</v>
      </c>
      <c r="AE215" s="197">
        <v>510200422</v>
      </c>
      <c r="AF215" s="197" t="s">
        <v>40</v>
      </c>
    </row>
    <row r="216" spans="1:32" s="13" customFormat="1" ht="20.149999999999999" customHeight="1" x14ac:dyDescent="0.25">
      <c r="A216" s="197" t="s">
        <v>188</v>
      </c>
      <c r="B216" s="197"/>
      <c r="C216" s="220" t="s">
        <v>63</v>
      </c>
      <c r="D216" s="220" t="s">
        <v>64</v>
      </c>
      <c r="E216" s="220">
        <v>22769</v>
      </c>
      <c r="F216" s="221" t="s">
        <v>186</v>
      </c>
      <c r="G216" s="221" t="s">
        <v>29</v>
      </c>
      <c r="H216" s="221">
        <v>173</v>
      </c>
      <c r="I216" s="204">
        <v>44378</v>
      </c>
      <c r="J216" s="84">
        <v>44561</v>
      </c>
      <c r="K216" s="216" t="s">
        <v>189</v>
      </c>
      <c r="L216" s="86">
        <v>26.55</v>
      </c>
      <c r="M216" s="70">
        <v>56.14</v>
      </c>
      <c r="N216" s="70">
        <v>72.319999999999993</v>
      </c>
      <c r="O216" s="70">
        <v>89.18</v>
      </c>
      <c r="P216" s="70">
        <v>96.74</v>
      </c>
      <c r="Q216" s="219">
        <v>2.46</v>
      </c>
      <c r="R216" s="219">
        <v>74.83</v>
      </c>
      <c r="S216" s="219">
        <v>1.01</v>
      </c>
      <c r="T216" s="219">
        <v>30.72</v>
      </c>
      <c r="U216" s="219">
        <v>2.86</v>
      </c>
      <c r="V216" s="219">
        <v>87</v>
      </c>
      <c r="W216" s="70">
        <v>30.83</v>
      </c>
      <c r="X216" s="70">
        <v>937.85</v>
      </c>
      <c r="Y216" s="70">
        <v>28.42</v>
      </c>
      <c r="Z216" s="219">
        <v>864.54</v>
      </c>
      <c r="AA216" s="70">
        <v>15.37</v>
      </c>
      <c r="AB216" s="70">
        <v>13.05</v>
      </c>
      <c r="AC216" s="252"/>
      <c r="AD216" s="206" t="s">
        <v>368</v>
      </c>
      <c r="AE216" s="221">
        <v>510202561</v>
      </c>
      <c r="AF216" s="220" t="s">
        <v>42</v>
      </c>
    </row>
    <row r="217" spans="1:32" s="13" customFormat="1" ht="20.149999999999999" customHeight="1" x14ac:dyDescent="0.25">
      <c r="A217" s="197" t="s">
        <v>188</v>
      </c>
      <c r="B217" s="197"/>
      <c r="C217" s="220" t="s">
        <v>162</v>
      </c>
      <c r="D217" s="220" t="s">
        <v>64</v>
      </c>
      <c r="E217" s="220">
        <v>22769</v>
      </c>
      <c r="F217" s="221" t="s">
        <v>186</v>
      </c>
      <c r="G217" s="221" t="s">
        <v>29</v>
      </c>
      <c r="H217" s="221">
        <v>16</v>
      </c>
      <c r="I217" s="204">
        <v>44378</v>
      </c>
      <c r="J217" s="84">
        <v>44561</v>
      </c>
      <c r="K217" s="216"/>
      <c r="L217" s="86">
        <v>39.53</v>
      </c>
      <c r="M217" s="70">
        <v>69.12</v>
      </c>
      <c r="N217" s="70">
        <v>85.3</v>
      </c>
      <c r="O217" s="70">
        <v>102.16</v>
      </c>
      <c r="P217" s="70">
        <v>109.72</v>
      </c>
      <c r="Q217" s="217">
        <v>2.46</v>
      </c>
      <c r="R217" s="217">
        <v>74.83</v>
      </c>
      <c r="S217" s="219">
        <v>1.01</v>
      </c>
      <c r="T217" s="219">
        <v>30.72</v>
      </c>
      <c r="U217" s="219">
        <v>2.86</v>
      </c>
      <c r="V217" s="219">
        <v>87</v>
      </c>
      <c r="W217" s="70">
        <v>43.81</v>
      </c>
      <c r="X217" s="70">
        <v>1332.7</v>
      </c>
      <c r="Y217" s="70">
        <v>28.42</v>
      </c>
      <c r="Z217" s="219">
        <v>864.54</v>
      </c>
      <c r="AA217" s="70">
        <v>15.37</v>
      </c>
      <c r="AB217" s="70">
        <v>13.05</v>
      </c>
      <c r="AC217" s="252"/>
      <c r="AD217" s="206" t="s">
        <v>368</v>
      </c>
      <c r="AE217" s="221">
        <v>510202561</v>
      </c>
      <c r="AF217" s="220" t="s">
        <v>42</v>
      </c>
    </row>
    <row r="218" spans="1:32" ht="19" customHeight="1" x14ac:dyDescent="0.25">
      <c r="A218" s="33" t="s">
        <v>188</v>
      </c>
      <c r="B218" s="197"/>
      <c r="C218" s="220" t="s">
        <v>430</v>
      </c>
      <c r="D218" s="220" t="s">
        <v>64</v>
      </c>
      <c r="E218" s="220">
        <v>22769</v>
      </c>
      <c r="F218" s="221" t="s">
        <v>186</v>
      </c>
      <c r="G218" s="221" t="s">
        <v>29</v>
      </c>
      <c r="H218" s="221">
        <v>10</v>
      </c>
      <c r="I218" s="204">
        <v>44378</v>
      </c>
      <c r="J218" s="84">
        <v>44561</v>
      </c>
      <c r="K218" s="207"/>
      <c r="L218" s="125">
        <v>35.51</v>
      </c>
      <c r="M218" s="70">
        <v>65.099999999999994</v>
      </c>
      <c r="N218" s="70">
        <v>81.28</v>
      </c>
      <c r="O218" s="70">
        <v>98.14</v>
      </c>
      <c r="P218" s="70">
        <v>105.7</v>
      </c>
      <c r="Q218" s="219">
        <v>2.46</v>
      </c>
      <c r="R218" s="219">
        <v>74.83</v>
      </c>
      <c r="S218" s="219">
        <v>1.01</v>
      </c>
      <c r="T218" s="219">
        <v>30.72</v>
      </c>
      <c r="U218" s="219">
        <v>2.86</v>
      </c>
      <c r="V218" s="219">
        <v>87</v>
      </c>
      <c r="W218" s="70">
        <v>39.79</v>
      </c>
      <c r="X218" s="70">
        <v>1210.4100000000001</v>
      </c>
      <c r="Y218" s="70">
        <v>28.42</v>
      </c>
      <c r="Z218" s="219">
        <v>864.54</v>
      </c>
      <c r="AA218" s="70">
        <v>15.37</v>
      </c>
      <c r="AB218" s="70">
        <v>13.05</v>
      </c>
      <c r="AC218" s="252"/>
      <c r="AD218" s="206" t="s">
        <v>368</v>
      </c>
      <c r="AE218" s="221">
        <v>510202561</v>
      </c>
      <c r="AF218" s="220" t="s">
        <v>42</v>
      </c>
    </row>
    <row r="219" spans="1:32" ht="14.4" x14ac:dyDescent="0.25">
      <c r="Q219" s="32"/>
    </row>
  </sheetData>
  <mergeCells count="3">
    <mergeCell ref="B1:AE1"/>
    <mergeCell ref="B2:AD2"/>
    <mergeCell ref="B3:AE3"/>
  </mergeCells>
  <printOptions gridLines="1" gridLinesSet="0"/>
  <pageMargins left="0.19685039370078741" right="0.15748031496062992" top="0.98425196850393704" bottom="0.98425196850393704" header="0.51181102362204722" footer="0.51181102362204722"/>
  <pageSetup paperSize="9" scale="75" fitToHeight="3" orientation="landscape" horizontalDpi="4294967292" verticalDpi="300" r:id="rId1"/>
  <headerFooter alignWithMargins="0">
    <oddHeader>&amp;C&amp;"Arial,Fett"&amp;12Zugelassene Pflegeeinrichtungen stationär
SGB XI
&amp;"Arial,Standard"&amp;10
&amp;RStand:  01.10.2021</oddHeader>
    <oddFooter>&amp;L&amp;8a) gesonderte Vereinbarung des Sozialhilfeträgers zu Sozialhilfe und einkommensabhängiger Einzelförderung 
b) keine einkommensabhängige Einzelförderung, keine Sozialhilfe
* Altbau/Neubau
** Doppelzimmer/Einzelzimmer&amp;CSeite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12"/>
  <dimension ref="A1:T28"/>
  <sheetViews>
    <sheetView zoomScaleNormal="100" workbookViewId="0">
      <pane xSplit="3" ySplit="7" topLeftCell="D8" activePane="bottomRight" state="frozen"/>
      <selection activeCell="L7" sqref="L7"/>
      <selection pane="topRight" activeCell="L7" sqref="L7"/>
      <selection pane="bottomLeft" activeCell="L7" sqref="L7"/>
      <selection pane="bottomRight" activeCell="C19" sqref="C19"/>
    </sheetView>
  </sheetViews>
  <sheetFormatPr baseColWidth="10" defaultRowHeight="12.45" outlineLevelCol="1" x14ac:dyDescent="0.2"/>
  <cols>
    <col min="1" max="1" width="3.25" customWidth="1"/>
    <col min="2" max="2" width="3.875" customWidth="1"/>
    <col min="3" max="3" width="71" customWidth="1"/>
    <col min="4" max="4" width="29" customWidth="1"/>
    <col min="5" max="5" width="7.75" style="3" customWidth="1"/>
    <col min="6" max="6" width="9.25" customWidth="1" outlineLevel="1"/>
    <col min="7" max="7" width="11.125" style="15" customWidth="1"/>
    <col min="8" max="8" width="11.125" style="15" customWidth="1" outlineLevel="1"/>
    <col min="9" max="9" width="8.875" style="15" customWidth="1" outlineLevel="1"/>
    <col min="10" max="11" width="9.5" style="3" bestFit="1" customWidth="1"/>
    <col min="12" max="13" width="15.125" style="3" customWidth="1"/>
    <col min="14" max="14" width="15.75" style="16" customWidth="1"/>
    <col min="15" max="15" width="14.25" customWidth="1" outlineLevel="1"/>
    <col min="16" max="16" width="16.75" customWidth="1" outlineLevel="1"/>
    <col min="17" max="17" width="38.625" customWidth="1" outlineLevel="1"/>
    <col min="18" max="18" width="16.25" customWidth="1" outlineLevel="1"/>
    <col min="19" max="19" width="11.625" customWidth="1"/>
  </cols>
  <sheetData>
    <row r="1" spans="1:20" ht="14.4" x14ac:dyDescent="0.25">
      <c r="A1" s="20"/>
      <c r="B1" s="20"/>
      <c r="C1" s="20"/>
      <c r="D1" s="20"/>
      <c r="E1" s="21"/>
      <c r="F1" s="20"/>
      <c r="G1" s="21"/>
      <c r="H1" s="21"/>
      <c r="I1" s="21"/>
      <c r="J1" s="21"/>
      <c r="K1" s="21"/>
      <c r="L1" s="21"/>
      <c r="M1" s="21"/>
      <c r="N1" s="12"/>
      <c r="O1" s="20"/>
      <c r="P1" s="20"/>
      <c r="Q1" s="20"/>
      <c r="R1" s="20"/>
      <c r="S1" s="20"/>
      <c r="T1" s="20"/>
    </row>
    <row r="2" spans="1:20" ht="14.4" x14ac:dyDescent="0.25">
      <c r="A2" s="20"/>
      <c r="B2" s="20"/>
      <c r="C2" s="20"/>
      <c r="D2" s="20"/>
      <c r="E2" s="21"/>
      <c r="F2" s="20"/>
      <c r="G2" s="21"/>
      <c r="H2" s="21"/>
      <c r="I2" s="21"/>
      <c r="J2" s="21"/>
      <c r="K2" s="21"/>
      <c r="L2" s="21"/>
      <c r="M2" s="21"/>
      <c r="N2" s="12"/>
      <c r="O2" s="20"/>
      <c r="P2" s="20"/>
      <c r="Q2" s="20"/>
      <c r="R2" s="20"/>
      <c r="S2" s="20"/>
      <c r="T2" s="20"/>
    </row>
    <row r="3" spans="1:20" ht="14.4" x14ac:dyDescent="0.25">
      <c r="A3" s="20"/>
      <c r="B3" s="20"/>
      <c r="C3" s="20"/>
      <c r="D3" s="20"/>
      <c r="E3" s="21"/>
      <c r="F3" s="20"/>
      <c r="G3" s="21"/>
      <c r="H3" s="21"/>
      <c r="I3" s="21"/>
      <c r="J3" s="21"/>
      <c r="K3" s="21"/>
      <c r="L3" s="21"/>
      <c r="M3" s="21"/>
      <c r="N3" s="12"/>
      <c r="O3" s="20"/>
      <c r="P3" s="20"/>
      <c r="Q3" s="20"/>
      <c r="R3" s="20"/>
      <c r="S3" s="20"/>
      <c r="T3" s="20"/>
    </row>
    <row r="4" spans="1:20" ht="14.4" x14ac:dyDescent="0.25">
      <c r="A4" s="20"/>
      <c r="B4" s="20"/>
      <c r="C4" s="20"/>
      <c r="D4" s="20"/>
      <c r="E4" s="21"/>
      <c r="F4" s="20"/>
      <c r="G4" s="21"/>
      <c r="H4" s="21"/>
      <c r="I4" s="21"/>
      <c r="J4" s="21"/>
      <c r="K4" s="21"/>
      <c r="L4" s="21"/>
      <c r="M4" s="21"/>
      <c r="N4" s="12"/>
      <c r="O4" s="20"/>
      <c r="P4" s="20"/>
      <c r="Q4" s="20"/>
      <c r="R4" s="20"/>
      <c r="S4" s="20"/>
      <c r="T4" s="20"/>
    </row>
    <row r="5" spans="1:20" ht="14.4" x14ac:dyDescent="0.25">
      <c r="A5" s="20"/>
      <c r="B5" s="22"/>
      <c r="C5" s="23"/>
      <c r="D5" s="24"/>
      <c r="E5" s="21"/>
      <c r="F5" s="24"/>
      <c r="G5" s="21"/>
      <c r="H5" s="21"/>
      <c r="I5" s="21"/>
      <c r="J5" s="21"/>
      <c r="K5" s="24"/>
      <c r="L5" s="24"/>
      <c r="M5" s="24"/>
      <c r="N5" s="20"/>
      <c r="O5" s="24"/>
      <c r="P5" s="24"/>
      <c r="Q5" s="20"/>
      <c r="R5" s="20"/>
      <c r="S5" s="20"/>
      <c r="T5" s="20"/>
    </row>
    <row r="6" spans="1:20" ht="18" customHeight="1" x14ac:dyDescent="0.25">
      <c r="A6" s="20"/>
      <c r="B6" s="234"/>
      <c r="C6" s="234"/>
      <c r="D6" s="234"/>
      <c r="E6" s="235"/>
      <c r="F6" s="234"/>
      <c r="G6" s="234"/>
      <c r="H6" s="234"/>
      <c r="I6" s="234"/>
      <c r="J6" s="234" t="s">
        <v>443</v>
      </c>
      <c r="K6" s="234"/>
      <c r="L6" s="234"/>
      <c r="M6" s="234"/>
      <c r="N6" s="236"/>
      <c r="O6" s="234"/>
      <c r="P6" s="234"/>
      <c r="Q6" s="234"/>
      <c r="R6" s="234"/>
      <c r="S6" s="20"/>
      <c r="T6" s="20"/>
    </row>
    <row r="7" spans="1:20" ht="32.1" customHeight="1" x14ac:dyDescent="0.25">
      <c r="A7" s="20"/>
      <c r="B7" s="235" t="s">
        <v>145</v>
      </c>
      <c r="C7" s="235" t="s">
        <v>253</v>
      </c>
      <c r="D7" s="235" t="s">
        <v>146</v>
      </c>
      <c r="E7" s="235" t="s">
        <v>147</v>
      </c>
      <c r="F7" s="235" t="s">
        <v>148</v>
      </c>
      <c r="G7" s="235" t="s">
        <v>326</v>
      </c>
      <c r="H7" s="235" t="s">
        <v>254</v>
      </c>
      <c r="I7" s="235" t="s">
        <v>255</v>
      </c>
      <c r="J7" s="237">
        <v>1</v>
      </c>
      <c r="K7" s="237">
        <v>0.95</v>
      </c>
      <c r="L7" s="237" t="s">
        <v>19</v>
      </c>
      <c r="M7" s="238" t="s">
        <v>603</v>
      </c>
      <c r="N7" s="236" t="s">
        <v>444</v>
      </c>
      <c r="O7" s="235" t="s">
        <v>445</v>
      </c>
      <c r="P7" s="235" t="s">
        <v>446</v>
      </c>
      <c r="Q7" s="239" t="s">
        <v>254</v>
      </c>
      <c r="R7" s="236" t="s">
        <v>39</v>
      </c>
      <c r="S7" s="25"/>
      <c r="T7" s="20"/>
    </row>
    <row r="8" spans="1:20" ht="14.4" x14ac:dyDescent="0.25">
      <c r="A8" s="20"/>
      <c r="B8" s="97">
        <v>1</v>
      </c>
      <c r="C8" s="97" t="s">
        <v>447</v>
      </c>
      <c r="D8" s="97" t="s">
        <v>448</v>
      </c>
      <c r="E8" s="141">
        <v>21079</v>
      </c>
      <c r="F8" s="97" t="s">
        <v>186</v>
      </c>
      <c r="G8" s="240">
        <v>44256</v>
      </c>
      <c r="H8" s="141" t="s">
        <v>308</v>
      </c>
      <c r="I8" s="141">
        <v>12</v>
      </c>
      <c r="J8" s="241">
        <v>424.1</v>
      </c>
      <c r="K8" s="241">
        <v>402.9</v>
      </c>
      <c r="L8" s="141">
        <v>510204006</v>
      </c>
      <c r="M8" s="242">
        <v>49.02</v>
      </c>
      <c r="N8" s="218" t="s">
        <v>449</v>
      </c>
      <c r="O8" s="97" t="s">
        <v>450</v>
      </c>
      <c r="P8" s="97" t="s">
        <v>451</v>
      </c>
      <c r="Q8" s="97" t="s">
        <v>452</v>
      </c>
      <c r="R8" s="141" t="s">
        <v>40</v>
      </c>
      <c r="S8" s="20"/>
      <c r="T8" s="20"/>
    </row>
    <row r="9" spans="1:20" ht="14.4" x14ac:dyDescent="0.25">
      <c r="A9" s="20"/>
      <c r="B9" s="97">
        <v>2</v>
      </c>
      <c r="C9" s="97" t="s">
        <v>453</v>
      </c>
      <c r="D9" s="97" t="s">
        <v>591</v>
      </c>
      <c r="E9" s="141">
        <v>20359</v>
      </c>
      <c r="F9" s="97" t="s">
        <v>186</v>
      </c>
      <c r="G9" s="240">
        <v>44317</v>
      </c>
      <c r="H9" s="141" t="s">
        <v>187</v>
      </c>
      <c r="I9" s="141">
        <v>11</v>
      </c>
      <c r="J9" s="241">
        <v>478.13</v>
      </c>
      <c r="K9" s="241">
        <v>454.22</v>
      </c>
      <c r="L9" s="141">
        <v>510201991</v>
      </c>
      <c r="M9" s="242">
        <v>26.46</v>
      </c>
      <c r="N9" s="218" t="s">
        <v>454</v>
      </c>
      <c r="O9" s="97" t="s">
        <v>455</v>
      </c>
      <c r="P9" s="97" t="s">
        <v>456</v>
      </c>
      <c r="Q9" s="97" t="s">
        <v>457</v>
      </c>
      <c r="R9" s="141" t="s">
        <v>40</v>
      </c>
      <c r="S9" s="20"/>
      <c r="T9" s="20"/>
    </row>
    <row r="10" spans="1:20" ht="14.4" x14ac:dyDescent="0.25">
      <c r="A10" s="20"/>
      <c r="B10" s="97">
        <v>3</v>
      </c>
      <c r="C10" s="97" t="s">
        <v>480</v>
      </c>
      <c r="D10" s="97" t="s">
        <v>481</v>
      </c>
      <c r="E10" s="141">
        <v>22297</v>
      </c>
      <c r="F10" s="97" t="s">
        <v>186</v>
      </c>
      <c r="G10" s="85">
        <v>44409</v>
      </c>
      <c r="H10" s="243" t="s">
        <v>193</v>
      </c>
      <c r="I10" s="243">
        <v>14</v>
      </c>
      <c r="J10" s="244">
        <v>418.93</v>
      </c>
      <c r="K10" s="244">
        <v>397.98</v>
      </c>
      <c r="L10" s="141">
        <v>510203799</v>
      </c>
      <c r="M10" s="242">
        <v>57.76</v>
      </c>
      <c r="N10" s="218" t="s">
        <v>482</v>
      </c>
      <c r="O10" s="97" t="s">
        <v>483</v>
      </c>
      <c r="P10" s="97" t="s">
        <v>484</v>
      </c>
      <c r="Q10" s="97" t="s">
        <v>485</v>
      </c>
      <c r="R10" s="141" t="s">
        <v>40</v>
      </c>
      <c r="S10" s="20"/>
      <c r="T10" s="20"/>
    </row>
    <row r="11" spans="1:20" ht="14.4" x14ac:dyDescent="0.25">
      <c r="A11" s="20"/>
      <c r="B11" s="97">
        <v>4</v>
      </c>
      <c r="C11" s="97" t="s">
        <v>458</v>
      </c>
      <c r="D11" s="97" t="s">
        <v>459</v>
      </c>
      <c r="E11" s="141">
        <v>22303</v>
      </c>
      <c r="F11" s="97" t="s">
        <v>186</v>
      </c>
      <c r="G11" s="240">
        <v>44197</v>
      </c>
      <c r="H11" s="141" t="s">
        <v>193</v>
      </c>
      <c r="I11" s="141">
        <v>16</v>
      </c>
      <c r="J11" s="241">
        <v>377.87</v>
      </c>
      <c r="K11" s="241">
        <v>358.98</v>
      </c>
      <c r="L11" s="141">
        <v>510203458</v>
      </c>
      <c r="M11" s="244">
        <v>61.44</v>
      </c>
      <c r="N11" s="218" t="s">
        <v>460</v>
      </c>
      <c r="O11" s="97" t="s">
        <v>461</v>
      </c>
      <c r="P11" s="97" t="s">
        <v>462</v>
      </c>
      <c r="Q11" s="97" t="s">
        <v>458</v>
      </c>
      <c r="R11" s="141" t="s">
        <v>40</v>
      </c>
      <c r="S11" s="20"/>
      <c r="T11" s="20"/>
    </row>
    <row r="12" spans="1:20" ht="14.4" x14ac:dyDescent="0.25">
      <c r="A12" s="20"/>
      <c r="B12" s="97">
        <v>5</v>
      </c>
      <c r="C12" s="97" t="s">
        <v>463</v>
      </c>
      <c r="D12" s="97" t="s">
        <v>464</v>
      </c>
      <c r="E12" s="141">
        <v>22359</v>
      </c>
      <c r="F12" s="97" t="s">
        <v>186</v>
      </c>
      <c r="G12" s="240">
        <v>44105</v>
      </c>
      <c r="H12" s="141" t="s">
        <v>193</v>
      </c>
      <c r="I12" s="141">
        <v>16</v>
      </c>
      <c r="J12" s="241">
        <v>427.17</v>
      </c>
      <c r="K12" s="241">
        <v>405.81</v>
      </c>
      <c r="L12" s="141">
        <v>510203243</v>
      </c>
      <c r="M12" s="244"/>
      <c r="N12" s="218" t="s">
        <v>465</v>
      </c>
      <c r="O12" s="97" t="s">
        <v>466</v>
      </c>
      <c r="P12" s="97" t="s">
        <v>467</v>
      </c>
      <c r="Q12" s="97" t="s">
        <v>468</v>
      </c>
      <c r="R12" s="141" t="s">
        <v>40</v>
      </c>
      <c r="S12" s="20"/>
      <c r="T12" s="20"/>
    </row>
    <row r="13" spans="1:20" ht="14.4" x14ac:dyDescent="0.25">
      <c r="A13" s="20"/>
      <c r="B13" s="97">
        <v>6</v>
      </c>
      <c r="C13" s="97" t="s">
        <v>509</v>
      </c>
      <c r="D13" s="97" t="s">
        <v>510</v>
      </c>
      <c r="E13" s="141">
        <v>22587</v>
      </c>
      <c r="F13" s="97" t="s">
        <v>186</v>
      </c>
      <c r="G13" s="240">
        <v>44044</v>
      </c>
      <c r="H13" s="141" t="s">
        <v>193</v>
      </c>
      <c r="I13" s="141">
        <v>10</v>
      </c>
      <c r="J13" s="241">
        <v>411.31</v>
      </c>
      <c r="K13" s="241">
        <v>390.74</v>
      </c>
      <c r="L13" s="141">
        <v>510204701</v>
      </c>
      <c r="M13" s="244">
        <v>45.4</v>
      </c>
      <c r="N13" s="218" t="s">
        <v>511</v>
      </c>
      <c r="O13" s="97" t="s">
        <v>512</v>
      </c>
      <c r="P13" s="245" t="s">
        <v>513</v>
      </c>
      <c r="Q13" s="97" t="s">
        <v>509</v>
      </c>
      <c r="R13" s="141" t="s">
        <v>40</v>
      </c>
      <c r="S13" s="20"/>
      <c r="T13" s="20"/>
    </row>
    <row r="14" spans="1:20" ht="14.4" x14ac:dyDescent="0.25">
      <c r="A14" s="20"/>
      <c r="B14" s="97">
        <v>7</v>
      </c>
      <c r="C14" s="97" t="s">
        <v>469</v>
      </c>
      <c r="D14" s="97" t="s">
        <v>470</v>
      </c>
      <c r="E14" s="141">
        <v>22763</v>
      </c>
      <c r="F14" s="97" t="s">
        <v>186</v>
      </c>
      <c r="G14" s="240">
        <v>44197</v>
      </c>
      <c r="H14" s="141" t="s">
        <v>193</v>
      </c>
      <c r="I14" s="141">
        <v>16</v>
      </c>
      <c r="J14" s="241">
        <v>352.98</v>
      </c>
      <c r="K14" s="241">
        <v>335.33</v>
      </c>
      <c r="L14" s="141">
        <v>500201888</v>
      </c>
      <c r="M14" s="244">
        <v>47.41</v>
      </c>
      <c r="N14" s="218" t="s">
        <v>471</v>
      </c>
      <c r="O14" s="97" t="s">
        <v>472</v>
      </c>
      <c r="P14" s="97" t="s">
        <v>473</v>
      </c>
      <c r="Q14" s="97" t="s">
        <v>469</v>
      </c>
      <c r="R14" s="141" t="s">
        <v>40</v>
      </c>
      <c r="S14" s="20"/>
      <c r="T14" s="20"/>
    </row>
    <row r="15" spans="1:20" ht="14.4" x14ac:dyDescent="0.25">
      <c r="A15" s="20"/>
      <c r="B15" s="97">
        <v>8</v>
      </c>
      <c r="C15" s="97" t="s">
        <v>474</v>
      </c>
      <c r="D15" s="97" t="s">
        <v>475</v>
      </c>
      <c r="E15" s="141">
        <v>22765</v>
      </c>
      <c r="F15" s="97" t="s">
        <v>186</v>
      </c>
      <c r="G15" s="240">
        <v>44378</v>
      </c>
      <c r="H15" s="141" t="s">
        <v>187</v>
      </c>
      <c r="I15" s="141">
        <v>16</v>
      </c>
      <c r="J15" s="241">
        <v>429.34</v>
      </c>
      <c r="K15" s="241">
        <v>407.88</v>
      </c>
      <c r="L15" s="141">
        <v>510202538</v>
      </c>
      <c r="M15" s="242">
        <v>33.19</v>
      </c>
      <c r="N15" s="218" t="s">
        <v>476</v>
      </c>
      <c r="O15" s="97" t="s">
        <v>477</v>
      </c>
      <c r="P15" s="97" t="s">
        <v>478</v>
      </c>
      <c r="Q15" s="97" t="s">
        <v>479</v>
      </c>
      <c r="R15" s="141" t="s">
        <v>40</v>
      </c>
      <c r="S15" s="20"/>
      <c r="T15" s="20"/>
    </row>
    <row r="16" spans="1:20" ht="14.4" x14ac:dyDescent="0.25">
      <c r="A16" s="20"/>
      <c r="B16" s="97"/>
      <c r="C16" s="97"/>
      <c r="D16" s="97"/>
      <c r="E16" s="141"/>
      <c r="F16" s="97"/>
      <c r="G16" s="141"/>
      <c r="H16" s="141"/>
      <c r="I16" s="141"/>
      <c r="J16" s="141"/>
      <c r="K16" s="141"/>
      <c r="L16" s="141"/>
      <c r="M16" s="141"/>
      <c r="N16" s="218"/>
      <c r="O16" s="97"/>
      <c r="P16" s="97"/>
      <c r="Q16" s="97"/>
      <c r="R16" s="97"/>
      <c r="S16" s="20"/>
      <c r="T16" s="20"/>
    </row>
    <row r="17" spans="1:20" ht="14.4" x14ac:dyDescent="0.25">
      <c r="A17" s="20"/>
      <c r="B17" s="97"/>
      <c r="C17" s="97"/>
      <c r="D17" s="97"/>
      <c r="E17" s="141"/>
      <c r="F17" s="97"/>
      <c r="G17" s="141"/>
      <c r="H17" s="141"/>
      <c r="I17" s="141"/>
      <c r="J17" s="241"/>
      <c r="K17" s="141"/>
      <c r="L17" s="141"/>
      <c r="M17" s="141"/>
      <c r="N17" s="218"/>
      <c r="O17" s="97"/>
      <c r="P17" s="97"/>
      <c r="Q17" s="97"/>
      <c r="R17" s="141"/>
      <c r="S17" s="20"/>
      <c r="T17" s="20"/>
    </row>
    <row r="18" spans="1:20" ht="14.4" x14ac:dyDescent="0.25">
      <c r="A18" s="20"/>
      <c r="B18" s="97"/>
      <c r="C18" s="97"/>
      <c r="D18" s="97"/>
      <c r="E18" s="141"/>
      <c r="F18" s="97"/>
      <c r="G18" s="141"/>
      <c r="H18" s="141"/>
      <c r="I18" s="141"/>
      <c r="J18" s="246"/>
      <c r="K18" s="246"/>
      <c r="L18" s="141"/>
      <c r="M18" s="141"/>
      <c r="N18" s="218"/>
      <c r="O18" s="97"/>
      <c r="P18" s="97"/>
      <c r="Q18" s="97"/>
      <c r="R18" s="141"/>
      <c r="S18" s="20"/>
      <c r="T18" s="20"/>
    </row>
    <row r="19" spans="1:20" ht="14.4" x14ac:dyDescent="0.25">
      <c r="A19" s="20"/>
      <c r="B19" s="97">
        <v>9</v>
      </c>
      <c r="C19" s="97" t="s">
        <v>486</v>
      </c>
      <c r="D19" s="97" t="s">
        <v>487</v>
      </c>
      <c r="E19" s="141">
        <v>22559</v>
      </c>
      <c r="F19" s="97" t="s">
        <v>186</v>
      </c>
      <c r="G19" s="240">
        <v>44440</v>
      </c>
      <c r="H19" s="141" t="s">
        <v>193</v>
      </c>
      <c r="I19" s="141">
        <v>12</v>
      </c>
      <c r="J19" s="241">
        <v>804.16</v>
      </c>
      <c r="K19" s="241">
        <v>763.95</v>
      </c>
      <c r="L19" s="141">
        <v>510202652</v>
      </c>
      <c r="M19" s="141"/>
      <c r="N19" s="218" t="s">
        <v>488</v>
      </c>
      <c r="O19" s="97" t="s">
        <v>489</v>
      </c>
      <c r="P19" s="97" t="s">
        <v>490</v>
      </c>
      <c r="Q19" s="97" t="s">
        <v>486</v>
      </c>
      <c r="R19" s="141" t="s">
        <v>40</v>
      </c>
      <c r="S19" s="20"/>
      <c r="T19" s="20"/>
    </row>
    <row r="20" spans="1:20" ht="14.4" x14ac:dyDescent="0.25">
      <c r="A20" s="20"/>
      <c r="B20" s="97"/>
      <c r="C20" s="97"/>
      <c r="D20" s="97"/>
      <c r="E20" s="141"/>
      <c r="F20" s="97"/>
      <c r="G20" s="240"/>
      <c r="H20" s="141"/>
      <c r="I20" s="141"/>
      <c r="J20" s="241"/>
      <c r="K20" s="241"/>
      <c r="L20" s="141"/>
      <c r="M20" s="141"/>
      <c r="N20" s="218"/>
      <c r="O20" s="97"/>
      <c r="P20" s="97"/>
      <c r="Q20" s="97"/>
      <c r="R20" s="141"/>
      <c r="S20" s="20"/>
      <c r="T20" s="20"/>
    </row>
    <row r="21" spans="1:20" ht="14.4" x14ac:dyDescent="0.25">
      <c r="A21" s="20"/>
      <c r="B21" s="97"/>
      <c r="C21" s="97"/>
      <c r="D21" s="97"/>
      <c r="E21" s="141"/>
      <c r="F21" s="97"/>
      <c r="G21" s="141"/>
      <c r="H21" s="141"/>
      <c r="I21" s="141"/>
      <c r="J21" s="141"/>
      <c r="K21" s="141"/>
      <c r="L21" s="141"/>
      <c r="M21" s="141"/>
      <c r="N21" s="218"/>
      <c r="O21" s="97"/>
      <c r="P21" s="97"/>
      <c r="Q21" s="97"/>
      <c r="R21" s="97"/>
      <c r="S21" s="20"/>
      <c r="T21" s="20"/>
    </row>
    <row r="22" spans="1:20" ht="14.4" x14ac:dyDescent="0.25">
      <c r="A22" s="20"/>
      <c r="B22" s="97"/>
      <c r="C22" s="97" t="s">
        <v>491</v>
      </c>
      <c r="D22" s="97"/>
      <c r="E22" s="141"/>
      <c r="F22" s="97"/>
      <c r="G22" s="141"/>
      <c r="H22" s="141"/>
      <c r="I22" s="141"/>
      <c r="J22" s="141"/>
      <c r="K22" s="141"/>
      <c r="L22" s="141"/>
      <c r="M22" s="141"/>
      <c r="N22" s="218"/>
      <c r="O22" s="97"/>
      <c r="P22" s="97"/>
      <c r="Q22" s="97"/>
      <c r="R22" s="97"/>
      <c r="S22" s="20"/>
      <c r="T22" s="20"/>
    </row>
    <row r="23" spans="1:20" ht="14.4" x14ac:dyDescent="0.25">
      <c r="A23" s="20"/>
      <c r="B23" s="20"/>
      <c r="C23" s="20"/>
      <c r="D23" s="20"/>
      <c r="E23" s="21"/>
      <c r="F23" s="20"/>
      <c r="G23" s="21"/>
      <c r="H23" s="21"/>
      <c r="I23" s="21"/>
      <c r="J23" s="21"/>
      <c r="K23" s="21"/>
      <c r="L23" s="21"/>
      <c r="M23" s="21"/>
      <c r="N23" s="12"/>
      <c r="O23" s="20"/>
      <c r="P23" s="20"/>
      <c r="Q23" s="20"/>
      <c r="R23" s="20"/>
      <c r="S23" s="20"/>
      <c r="T23" s="20"/>
    </row>
    <row r="24" spans="1:20" ht="14.4" x14ac:dyDescent="0.25">
      <c r="A24" s="20"/>
      <c r="B24" s="20"/>
      <c r="C24" s="20"/>
      <c r="D24" s="20"/>
      <c r="E24" s="21"/>
      <c r="F24" s="20"/>
      <c r="G24" s="21"/>
      <c r="H24" s="21"/>
      <c r="I24" s="21"/>
      <c r="J24" s="21"/>
      <c r="K24" s="21"/>
      <c r="L24" s="21"/>
      <c r="M24" s="21"/>
      <c r="N24" s="12"/>
      <c r="O24" s="20"/>
      <c r="P24" s="20"/>
      <c r="Q24" s="20"/>
      <c r="R24" s="20"/>
      <c r="S24" s="20"/>
      <c r="T24" s="20"/>
    </row>
    <row r="25" spans="1:20" ht="14.4" x14ac:dyDescent="0.25">
      <c r="A25" s="20"/>
      <c r="B25" s="20"/>
      <c r="C25" s="20"/>
      <c r="D25" s="20"/>
      <c r="E25" s="21"/>
      <c r="F25" s="20"/>
      <c r="G25" s="21"/>
      <c r="H25" s="21"/>
      <c r="I25" s="21"/>
      <c r="J25" s="21"/>
      <c r="K25" s="21"/>
      <c r="L25" s="21"/>
      <c r="M25" s="21"/>
      <c r="N25" s="12"/>
      <c r="O25" s="20"/>
      <c r="P25" s="20"/>
      <c r="Q25" s="20"/>
      <c r="R25" s="20"/>
      <c r="S25" s="20"/>
      <c r="T25" s="20"/>
    </row>
    <row r="26" spans="1:20" ht="14.4" x14ac:dyDescent="0.25">
      <c r="A26" s="20"/>
      <c r="B26" s="20"/>
      <c r="C26" s="20"/>
      <c r="D26" s="20"/>
      <c r="E26" s="21"/>
      <c r="F26" s="20"/>
      <c r="G26" s="21"/>
      <c r="H26" s="21"/>
      <c r="I26" s="21"/>
      <c r="J26" s="21"/>
      <c r="K26" s="21"/>
      <c r="L26" s="21"/>
      <c r="M26" s="21"/>
      <c r="N26" s="12"/>
      <c r="O26" s="20"/>
      <c r="P26" s="20"/>
      <c r="Q26" s="20"/>
      <c r="R26" s="20"/>
      <c r="S26" s="20"/>
      <c r="T26" s="20"/>
    </row>
    <row r="27" spans="1:20" ht="14.4" x14ac:dyDescent="0.25">
      <c r="A27" s="20"/>
      <c r="B27" s="20"/>
      <c r="C27" s="20"/>
      <c r="D27" s="20"/>
      <c r="E27" s="21"/>
      <c r="F27" s="20"/>
      <c r="G27" s="21"/>
      <c r="H27" s="21"/>
      <c r="I27" s="21"/>
      <c r="J27" s="21"/>
      <c r="K27" s="21"/>
      <c r="L27" s="21"/>
      <c r="M27" s="21"/>
      <c r="N27" s="12"/>
      <c r="O27" s="20"/>
      <c r="P27" s="20"/>
      <c r="Q27" s="20"/>
      <c r="R27" s="20"/>
      <c r="S27" s="20"/>
      <c r="T27" s="20"/>
    </row>
    <row r="28" spans="1:20" ht="14.4" x14ac:dyDescent="0.25">
      <c r="A28" s="20"/>
      <c r="B28" s="20"/>
      <c r="C28" s="20"/>
      <c r="D28" s="20"/>
      <c r="E28" s="21"/>
      <c r="F28" s="20"/>
      <c r="G28" s="21"/>
      <c r="H28" s="21"/>
      <c r="I28" s="21"/>
      <c r="J28" s="21"/>
      <c r="K28" s="21"/>
      <c r="L28" s="21"/>
      <c r="M28" s="21"/>
      <c r="N28" s="12"/>
      <c r="O28" s="20"/>
      <c r="P28" s="20"/>
      <c r="Q28" s="20"/>
      <c r="R28" s="20"/>
      <c r="S28" s="20"/>
      <c r="T28" s="20"/>
    </row>
  </sheetData>
  <hyperlinks>
    <hyperlink ref="P13" r:id="rId1"/>
  </hyperlinks>
  <printOptions gridLines="1" gridLinesSet="0"/>
  <pageMargins left="0.59055118110236227" right="0.47244094488188981" top="0.98425196850393704" bottom="0.98425196850393704" header="0.51181102362204722" footer="0.51181102362204722"/>
  <pageSetup paperSize="9" scale="75" fitToHeight="3" orientation="landscape" horizontalDpi="1200" verticalDpi="1200" r:id="rId2"/>
  <headerFooter alignWithMargins="0">
    <oddHeader>&amp;C&amp;"Arial,Fett"&amp;12Zugelassene stationäre Hospize nach § 39 a Abs. 1 SGB V  i.V.m. § 72 SGB XI&amp;RStand: 01.10.2021</oddHeader>
    <oddFooter>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3"/>
  <dimension ref="A1:AB66"/>
  <sheetViews>
    <sheetView zoomScale="85" zoomScaleNormal="75" workbookViewId="0">
      <pane xSplit="3" ySplit="6" topLeftCell="D58" activePane="bottomRight" state="frozenSplit"/>
      <selection pane="topRight" activeCell="C1" sqref="C1"/>
      <selection pane="bottomLeft" activeCell="A7" sqref="A7"/>
      <selection pane="bottomRight" activeCell="C61" sqref="C61"/>
    </sheetView>
  </sheetViews>
  <sheetFormatPr baseColWidth="10" defaultRowHeight="12.45" outlineLevelCol="1" x14ac:dyDescent="0.2"/>
  <cols>
    <col min="1" max="1" width="3.375" style="142" customWidth="1"/>
    <col min="2" max="2" width="3.875" style="142" customWidth="1"/>
    <col min="3" max="3" width="58.625" style="149" bestFit="1" customWidth="1"/>
    <col min="4" max="4" width="27.5" style="149" bestFit="1" customWidth="1"/>
    <col min="5" max="5" width="7.875" style="142" customWidth="1"/>
    <col min="6" max="6" width="8.25" style="142" customWidth="1" outlineLevel="1"/>
    <col min="7" max="7" width="2.375" style="142" customWidth="1"/>
    <col min="8" max="8" width="2.25" style="142" customWidth="1"/>
    <col min="9" max="9" width="6.75" style="142" customWidth="1"/>
    <col min="10" max="10" width="9" style="142" bestFit="1" customWidth="1"/>
    <col min="11" max="11" width="11.625" style="142" bestFit="1" customWidth="1"/>
    <col min="12" max="12" width="10.125" style="178" customWidth="1" outlineLevel="1"/>
    <col min="13" max="13" width="10.375" style="178" bestFit="1" customWidth="1" outlineLevel="1"/>
    <col min="14" max="14" width="14.25" style="178" customWidth="1"/>
    <col min="15" max="17" width="10.375" style="146" bestFit="1" customWidth="1"/>
    <col min="18" max="20" width="9.75" style="146" customWidth="1"/>
    <col min="21" max="22" width="10.625" style="146" customWidth="1"/>
    <col min="23" max="23" width="7.75" style="146" bestFit="1" customWidth="1"/>
    <col min="24" max="24" width="7.75" style="146" customWidth="1"/>
    <col min="25" max="25" width="7.875" style="173" customWidth="1"/>
    <col min="26" max="26" width="10.375" style="146" customWidth="1"/>
    <col min="27" max="27" width="12.75" style="142" customWidth="1"/>
    <col min="28" max="28" width="14.125" style="149" customWidth="1"/>
    <col min="29" max="16384" width="11" style="149"/>
  </cols>
  <sheetData>
    <row r="1" spans="1:28" ht="13.1" x14ac:dyDescent="0.25">
      <c r="B1" s="143" t="s">
        <v>52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45"/>
      <c r="N1" s="145"/>
      <c r="S1" s="147"/>
      <c r="T1" s="147"/>
      <c r="U1" s="147"/>
      <c r="V1" s="147"/>
      <c r="W1" s="147"/>
      <c r="X1" s="147"/>
      <c r="Y1" s="148"/>
      <c r="Z1" s="147"/>
    </row>
    <row r="2" spans="1:28" ht="13.1" x14ac:dyDescent="0.25">
      <c r="B2" s="150" t="s">
        <v>18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45"/>
      <c r="N2" s="145"/>
      <c r="S2" s="147"/>
      <c r="T2" s="147"/>
      <c r="U2" s="147"/>
      <c r="V2" s="147"/>
      <c r="W2" s="147"/>
      <c r="X2" s="147"/>
      <c r="Y2" s="148"/>
      <c r="Z2" s="147"/>
    </row>
    <row r="3" spans="1:28" ht="13.1" x14ac:dyDescent="0.25">
      <c r="B3" s="143"/>
      <c r="C3" s="143"/>
      <c r="D3" s="144"/>
      <c r="E3" s="144"/>
      <c r="F3" s="144"/>
      <c r="G3" s="144"/>
      <c r="H3" s="144"/>
      <c r="I3" s="144"/>
      <c r="J3" s="144"/>
      <c r="K3" s="144"/>
      <c r="L3" s="145"/>
      <c r="M3" s="145"/>
      <c r="N3" s="145"/>
      <c r="S3" s="147"/>
      <c r="T3" s="147"/>
      <c r="U3" s="147"/>
      <c r="V3" s="147"/>
      <c r="W3" s="147"/>
      <c r="X3" s="147"/>
      <c r="Y3" s="148"/>
      <c r="Z3" s="147"/>
    </row>
    <row r="4" spans="1:28" ht="13.1" x14ac:dyDescent="0.25">
      <c r="B4" s="151"/>
      <c r="C4" s="143"/>
      <c r="D4" s="144"/>
      <c r="E4" s="144"/>
      <c r="F4" s="144"/>
      <c r="G4" s="144"/>
      <c r="H4" s="144"/>
      <c r="I4" s="144"/>
      <c r="J4" s="144"/>
      <c r="K4" s="144"/>
      <c r="L4" s="145"/>
      <c r="M4" s="145"/>
      <c r="N4" s="145"/>
      <c r="S4" s="147"/>
      <c r="T4" s="147"/>
      <c r="U4" s="147"/>
      <c r="V4" s="147"/>
      <c r="W4" s="147"/>
      <c r="X4" s="147"/>
      <c r="Y4" s="148"/>
      <c r="Z4" s="147"/>
    </row>
    <row r="5" spans="1:28" ht="18" customHeight="1" x14ac:dyDescent="0.25">
      <c r="A5" s="152"/>
      <c r="B5" s="152"/>
      <c r="C5" s="153"/>
      <c r="D5" s="153"/>
      <c r="E5" s="152"/>
      <c r="F5" s="152"/>
      <c r="G5" s="154" t="s">
        <v>53</v>
      </c>
      <c r="H5" s="152"/>
      <c r="I5" s="152"/>
      <c r="J5" s="152"/>
      <c r="K5" s="154"/>
      <c r="L5" s="155"/>
      <c r="M5" s="155"/>
      <c r="N5" s="156" t="s">
        <v>65</v>
      </c>
      <c r="O5" s="157"/>
      <c r="P5" s="157"/>
      <c r="Q5" s="158"/>
      <c r="R5" s="158"/>
      <c r="S5" s="159"/>
      <c r="T5" s="159"/>
      <c r="U5" s="159"/>
      <c r="V5" s="159"/>
      <c r="W5" s="159"/>
      <c r="X5" s="159"/>
      <c r="Y5" s="160"/>
      <c r="Z5" s="158"/>
      <c r="AA5" s="161"/>
      <c r="AB5" s="262"/>
    </row>
    <row r="6" spans="1:28" ht="145.35" customHeight="1" x14ac:dyDescent="0.25">
      <c r="A6" s="152"/>
      <c r="B6" s="154" t="s">
        <v>145</v>
      </c>
      <c r="C6" s="154" t="s">
        <v>77</v>
      </c>
      <c r="D6" s="154" t="s">
        <v>78</v>
      </c>
      <c r="E6" s="154" t="s">
        <v>147</v>
      </c>
      <c r="F6" s="154" t="s">
        <v>148</v>
      </c>
      <c r="G6" s="154" t="s">
        <v>79</v>
      </c>
      <c r="H6" s="154" t="s">
        <v>80</v>
      </c>
      <c r="I6" s="162" t="s">
        <v>313</v>
      </c>
      <c r="J6" s="154" t="s">
        <v>149</v>
      </c>
      <c r="K6" s="163" t="s">
        <v>81</v>
      </c>
      <c r="L6" s="163" t="s">
        <v>158</v>
      </c>
      <c r="M6" s="164" t="s">
        <v>421</v>
      </c>
      <c r="N6" s="164" t="s">
        <v>422</v>
      </c>
      <c r="O6" s="164" t="s">
        <v>423</v>
      </c>
      <c r="P6" s="164" t="s">
        <v>424</v>
      </c>
      <c r="Q6" s="164" t="s">
        <v>425</v>
      </c>
      <c r="R6" s="164" t="s">
        <v>564</v>
      </c>
      <c r="S6" s="164" t="s">
        <v>565</v>
      </c>
      <c r="T6" s="164" t="s">
        <v>576</v>
      </c>
      <c r="U6" s="164" t="s">
        <v>127</v>
      </c>
      <c r="V6" s="164" t="s">
        <v>21</v>
      </c>
      <c r="W6" s="165" t="s">
        <v>20</v>
      </c>
      <c r="X6" s="165" t="s">
        <v>442</v>
      </c>
      <c r="Y6" s="166" t="s">
        <v>426</v>
      </c>
      <c r="Z6" s="166" t="s">
        <v>82</v>
      </c>
      <c r="AA6" s="154" t="s">
        <v>19</v>
      </c>
      <c r="AB6" s="154" t="s">
        <v>39</v>
      </c>
    </row>
    <row r="7" spans="1:28" ht="18" customHeight="1" x14ac:dyDescent="0.2">
      <c r="C7" s="167" t="s">
        <v>359</v>
      </c>
      <c r="D7" s="167" t="s">
        <v>358</v>
      </c>
      <c r="E7" s="133">
        <v>20099</v>
      </c>
      <c r="F7" s="133" t="s">
        <v>186</v>
      </c>
      <c r="G7" s="133" t="s">
        <v>188</v>
      </c>
      <c r="H7" s="133"/>
      <c r="I7" s="133">
        <v>20</v>
      </c>
      <c r="J7" s="133" t="s">
        <v>193</v>
      </c>
      <c r="K7" s="168">
        <v>44197</v>
      </c>
      <c r="L7" s="168">
        <v>44439</v>
      </c>
      <c r="M7" s="169">
        <v>55.12</v>
      </c>
      <c r="N7" s="170">
        <v>58.02</v>
      </c>
      <c r="O7" s="170">
        <v>60.92</v>
      </c>
      <c r="P7" s="170">
        <v>63.82</v>
      </c>
      <c r="Q7" s="170">
        <v>66.72</v>
      </c>
      <c r="R7" s="170">
        <v>3.42</v>
      </c>
      <c r="S7" s="170">
        <v>0.92</v>
      </c>
      <c r="T7" s="170">
        <v>2.2400000000000002</v>
      </c>
      <c r="U7" s="170">
        <v>10.68</v>
      </c>
      <c r="V7" s="170">
        <v>14.77</v>
      </c>
      <c r="W7" s="170">
        <v>5.17</v>
      </c>
      <c r="X7" s="170">
        <f>V7-W7</f>
        <v>9.6</v>
      </c>
      <c r="Y7" s="170">
        <v>8.25</v>
      </c>
      <c r="Z7" s="170">
        <v>12.7</v>
      </c>
      <c r="AA7" s="133">
        <v>510203959</v>
      </c>
      <c r="AB7" s="133" t="s">
        <v>42</v>
      </c>
    </row>
    <row r="8" spans="1:28" ht="18" customHeight="1" x14ac:dyDescent="0.2">
      <c r="C8" s="167" t="s">
        <v>359</v>
      </c>
      <c r="D8" s="167" t="s">
        <v>358</v>
      </c>
      <c r="E8" s="133">
        <v>20099</v>
      </c>
      <c r="F8" s="133" t="s">
        <v>186</v>
      </c>
      <c r="G8" s="133" t="s">
        <v>188</v>
      </c>
      <c r="H8" s="133"/>
      <c r="I8" s="133">
        <v>20</v>
      </c>
      <c r="J8" s="133" t="s">
        <v>193</v>
      </c>
      <c r="K8" s="168">
        <v>44440</v>
      </c>
      <c r="L8" s="168">
        <v>44561</v>
      </c>
      <c r="M8" s="169">
        <v>55.39</v>
      </c>
      <c r="N8" s="170">
        <v>58.31</v>
      </c>
      <c r="O8" s="170">
        <v>61.23</v>
      </c>
      <c r="P8" s="170">
        <v>64.14</v>
      </c>
      <c r="Q8" s="170">
        <v>67.06</v>
      </c>
      <c r="R8" s="170">
        <v>3.42</v>
      </c>
      <c r="S8" s="170">
        <v>0.92</v>
      </c>
      <c r="T8" s="170">
        <v>2.2400000000000002</v>
      </c>
      <c r="U8" s="170">
        <v>10.74</v>
      </c>
      <c r="V8" s="170">
        <v>14.87</v>
      </c>
      <c r="W8" s="170">
        <v>5.2</v>
      </c>
      <c r="X8" s="170">
        <f>V8-W8</f>
        <v>9.6699999999999982</v>
      </c>
      <c r="Y8" s="170">
        <v>8.2899999999999991</v>
      </c>
      <c r="Z8" s="170">
        <v>12.7</v>
      </c>
      <c r="AA8" s="133">
        <v>510203959</v>
      </c>
      <c r="AB8" s="133" t="s">
        <v>42</v>
      </c>
    </row>
    <row r="9" spans="1:28" ht="18" customHeight="1" x14ac:dyDescent="0.2">
      <c r="A9" s="142" t="s">
        <v>188</v>
      </c>
      <c r="C9" s="149" t="s">
        <v>544</v>
      </c>
      <c r="D9" s="149" t="s">
        <v>545</v>
      </c>
      <c r="E9" s="142">
        <v>20251</v>
      </c>
      <c r="F9" s="142" t="s">
        <v>186</v>
      </c>
      <c r="G9" s="142" t="s">
        <v>189</v>
      </c>
      <c r="I9" s="142">
        <v>19</v>
      </c>
      <c r="J9" s="142" t="s">
        <v>187</v>
      </c>
      <c r="K9" s="171">
        <v>44287</v>
      </c>
      <c r="L9" s="171">
        <v>44651</v>
      </c>
      <c r="M9" s="177">
        <v>51.28</v>
      </c>
      <c r="N9" s="174">
        <v>53.98</v>
      </c>
      <c r="O9" s="174">
        <v>56.68</v>
      </c>
      <c r="P9" s="174">
        <v>59.38</v>
      </c>
      <c r="Q9" s="174">
        <v>62.08</v>
      </c>
      <c r="R9" s="227">
        <v>3.42</v>
      </c>
      <c r="S9" s="227">
        <v>0.76</v>
      </c>
      <c r="T9" s="174">
        <v>2.2000000000000002</v>
      </c>
      <c r="U9" s="174">
        <v>10.87</v>
      </c>
      <c r="V9" s="174">
        <v>14.34</v>
      </c>
      <c r="W9" s="174">
        <v>5.0199999999999996</v>
      </c>
      <c r="X9" s="174">
        <v>9.32</v>
      </c>
      <c r="Y9" s="174">
        <v>7.9</v>
      </c>
      <c r="Z9" s="227">
        <v>13.57</v>
      </c>
      <c r="AA9" s="142">
        <v>510204847</v>
      </c>
      <c r="AB9" s="142" t="s">
        <v>42</v>
      </c>
    </row>
    <row r="10" spans="1:28" ht="18" customHeight="1" x14ac:dyDescent="0.2">
      <c r="C10" s="149" t="s">
        <v>30</v>
      </c>
      <c r="D10" s="149" t="s">
        <v>137</v>
      </c>
      <c r="E10" s="142">
        <v>20253</v>
      </c>
      <c r="F10" s="142" t="s">
        <v>186</v>
      </c>
      <c r="G10" s="142" t="s">
        <v>188</v>
      </c>
      <c r="I10" s="142">
        <v>15</v>
      </c>
      <c r="J10" s="142" t="s">
        <v>193</v>
      </c>
      <c r="K10" s="171">
        <v>44197</v>
      </c>
      <c r="L10" s="171">
        <v>44561</v>
      </c>
      <c r="M10" s="172">
        <v>55.21</v>
      </c>
      <c r="N10" s="227">
        <v>58.11</v>
      </c>
      <c r="O10" s="227">
        <v>61.02</v>
      </c>
      <c r="P10" s="227">
        <v>63.92</v>
      </c>
      <c r="Q10" s="227">
        <v>66.83</v>
      </c>
      <c r="R10" s="227">
        <v>3.42</v>
      </c>
      <c r="S10" s="174">
        <v>0.55000000000000004</v>
      </c>
      <c r="T10" s="174">
        <v>1.8</v>
      </c>
      <c r="U10" s="227">
        <v>10.61</v>
      </c>
      <c r="V10" s="227">
        <v>13.97</v>
      </c>
      <c r="W10" s="227">
        <v>4.8899999999999997</v>
      </c>
      <c r="X10" s="227">
        <f>V10-W10</f>
        <v>9.0800000000000018</v>
      </c>
      <c r="Y10" s="227">
        <v>8.17</v>
      </c>
      <c r="Z10" s="227">
        <v>4.09</v>
      </c>
      <c r="AA10" s="142">
        <v>510202480</v>
      </c>
      <c r="AB10" s="142" t="s">
        <v>42</v>
      </c>
    </row>
    <row r="11" spans="1:28" ht="18" customHeight="1" x14ac:dyDescent="0.2">
      <c r="C11" s="175" t="s">
        <v>30</v>
      </c>
      <c r="D11" s="175" t="s">
        <v>137</v>
      </c>
      <c r="E11" s="176">
        <v>20253</v>
      </c>
      <c r="F11" s="176" t="s">
        <v>186</v>
      </c>
      <c r="G11" s="176" t="s">
        <v>188</v>
      </c>
      <c r="H11" s="176"/>
      <c r="I11" s="176">
        <v>15</v>
      </c>
      <c r="J11" s="176" t="s">
        <v>193</v>
      </c>
      <c r="K11" s="171">
        <v>44440</v>
      </c>
      <c r="L11" s="171">
        <v>44561</v>
      </c>
      <c r="M11" s="177">
        <v>56.59</v>
      </c>
      <c r="N11" s="174">
        <v>59.57</v>
      </c>
      <c r="O11" s="174">
        <v>62.55</v>
      </c>
      <c r="P11" s="174">
        <v>65.53</v>
      </c>
      <c r="Q11" s="174">
        <v>68.5</v>
      </c>
      <c r="R11" s="174">
        <v>3.42</v>
      </c>
      <c r="S11" s="174">
        <v>0.55000000000000004</v>
      </c>
      <c r="T11" s="174">
        <v>1.8</v>
      </c>
      <c r="U11" s="174">
        <v>10.86</v>
      </c>
      <c r="V11" s="174">
        <v>14.3</v>
      </c>
      <c r="W11" s="174">
        <v>5.01</v>
      </c>
      <c r="X11" s="174">
        <v>9.3000000000000007</v>
      </c>
      <c r="Y11" s="174">
        <v>8.3800000000000008</v>
      </c>
      <c r="Z11" s="174">
        <v>4.09</v>
      </c>
      <c r="AA11" s="176">
        <v>510202480</v>
      </c>
      <c r="AB11" s="176" t="s">
        <v>42</v>
      </c>
    </row>
    <row r="12" spans="1:28" ht="18" customHeight="1" x14ac:dyDescent="0.2">
      <c r="C12" s="149" t="s">
        <v>355</v>
      </c>
      <c r="D12" s="149" t="s">
        <v>356</v>
      </c>
      <c r="E12" s="142">
        <v>20535</v>
      </c>
      <c r="F12" s="142" t="s">
        <v>186</v>
      </c>
      <c r="G12" s="142" t="s">
        <v>188</v>
      </c>
      <c r="I12" s="142">
        <v>34</v>
      </c>
      <c r="J12" s="142" t="s">
        <v>0</v>
      </c>
      <c r="K12" s="178">
        <v>44317</v>
      </c>
      <c r="L12" s="178">
        <v>44681</v>
      </c>
      <c r="M12" s="172">
        <v>47.12</v>
      </c>
      <c r="N12" s="227">
        <v>49.6</v>
      </c>
      <c r="O12" s="227">
        <v>52.08</v>
      </c>
      <c r="P12" s="227">
        <v>54.56</v>
      </c>
      <c r="Q12" s="227">
        <v>57.04</v>
      </c>
      <c r="R12" s="227">
        <v>3.42</v>
      </c>
      <c r="S12" s="227"/>
      <c r="T12" s="227">
        <v>2.25</v>
      </c>
      <c r="U12" s="227">
        <v>9.8699999999999992</v>
      </c>
      <c r="V12" s="227">
        <v>13.63</v>
      </c>
      <c r="W12" s="227">
        <v>4.7699999999999996</v>
      </c>
      <c r="X12" s="227">
        <f t="shared" ref="X12:X59" si="0">V12-W12</f>
        <v>8.8600000000000012</v>
      </c>
      <c r="Y12" s="227">
        <v>7.3</v>
      </c>
      <c r="Z12" s="227">
        <v>8.09</v>
      </c>
      <c r="AA12" s="142">
        <v>510203937</v>
      </c>
      <c r="AB12" s="142" t="s">
        <v>42</v>
      </c>
    </row>
    <row r="13" spans="1:28" ht="18" customHeight="1" x14ac:dyDescent="0.2">
      <c r="C13" s="149" t="s">
        <v>231</v>
      </c>
      <c r="D13" s="149" t="s">
        <v>264</v>
      </c>
      <c r="E13" s="142">
        <v>20535</v>
      </c>
      <c r="F13" s="142" t="s">
        <v>186</v>
      </c>
      <c r="G13" s="142" t="s">
        <v>188</v>
      </c>
      <c r="I13" s="142">
        <v>19</v>
      </c>
      <c r="J13" s="142" t="s">
        <v>308</v>
      </c>
      <c r="K13" s="178">
        <v>44197</v>
      </c>
      <c r="L13" s="178">
        <v>44255</v>
      </c>
      <c r="M13" s="172">
        <v>48.82</v>
      </c>
      <c r="N13" s="227">
        <v>51.39</v>
      </c>
      <c r="O13" s="227">
        <v>53.96</v>
      </c>
      <c r="P13" s="227">
        <v>56.53</v>
      </c>
      <c r="Q13" s="227">
        <v>59.1</v>
      </c>
      <c r="R13" s="227">
        <v>3.42</v>
      </c>
      <c r="S13" s="227">
        <v>0.98</v>
      </c>
      <c r="T13" s="174">
        <v>2.93</v>
      </c>
      <c r="U13" s="227">
        <v>10.5</v>
      </c>
      <c r="V13" s="227">
        <v>13.9</v>
      </c>
      <c r="W13" s="227">
        <v>4.87</v>
      </c>
      <c r="X13" s="227">
        <v>9.0299999999999994</v>
      </c>
      <c r="Y13" s="227">
        <v>7.66</v>
      </c>
      <c r="Z13" s="227">
        <v>8.36</v>
      </c>
      <c r="AA13" s="142">
        <v>510202754</v>
      </c>
      <c r="AB13" s="142" t="s">
        <v>41</v>
      </c>
    </row>
    <row r="14" spans="1:28" ht="18" customHeight="1" x14ac:dyDescent="0.2">
      <c r="C14" s="149" t="s">
        <v>208</v>
      </c>
      <c r="D14" s="149" t="s">
        <v>209</v>
      </c>
      <c r="E14" s="142">
        <v>21029</v>
      </c>
      <c r="F14" s="142" t="s">
        <v>186</v>
      </c>
      <c r="G14" s="142" t="s">
        <v>188</v>
      </c>
      <c r="I14" s="142">
        <v>12</v>
      </c>
      <c r="J14" s="142" t="s">
        <v>29</v>
      </c>
      <c r="K14" s="178">
        <v>44256</v>
      </c>
      <c r="L14" s="178">
        <v>44620</v>
      </c>
      <c r="M14" s="172">
        <v>52.98</v>
      </c>
      <c r="N14" s="227">
        <v>55.77</v>
      </c>
      <c r="O14" s="227">
        <v>58.56</v>
      </c>
      <c r="P14" s="227">
        <v>61.35</v>
      </c>
      <c r="Q14" s="227">
        <v>64.14</v>
      </c>
      <c r="R14" s="227">
        <v>3.42</v>
      </c>
      <c r="S14" s="227">
        <v>1.07</v>
      </c>
      <c r="T14" s="227">
        <v>3.23</v>
      </c>
      <c r="U14" s="227">
        <v>10.61</v>
      </c>
      <c r="V14" s="227">
        <v>14.19</v>
      </c>
      <c r="W14" s="227">
        <v>4.97</v>
      </c>
      <c r="X14" s="227">
        <f t="shared" ref="X14" si="1">V14-W14</f>
        <v>9.2199999999999989</v>
      </c>
      <c r="Y14" s="227">
        <v>8.0399999999999991</v>
      </c>
      <c r="Z14" s="227">
        <v>13.07</v>
      </c>
      <c r="AA14" s="142">
        <v>510203744</v>
      </c>
      <c r="AB14" s="142" t="s">
        <v>42</v>
      </c>
    </row>
    <row r="15" spans="1:28" ht="18" customHeight="1" x14ac:dyDescent="0.2">
      <c r="C15" s="149" t="s">
        <v>5</v>
      </c>
      <c r="D15" s="149" t="s">
        <v>6</v>
      </c>
      <c r="E15" s="142">
        <v>21039</v>
      </c>
      <c r="F15" s="142" t="s">
        <v>186</v>
      </c>
      <c r="G15" s="142" t="s">
        <v>188</v>
      </c>
      <c r="I15" s="142">
        <v>22</v>
      </c>
      <c r="J15" s="142" t="s">
        <v>308</v>
      </c>
      <c r="K15" s="178">
        <v>43891</v>
      </c>
      <c r="L15" s="178">
        <v>43921</v>
      </c>
      <c r="M15" s="172">
        <v>49.92</v>
      </c>
      <c r="N15" s="227">
        <v>52.55</v>
      </c>
      <c r="O15" s="227">
        <v>55.18</v>
      </c>
      <c r="P15" s="227">
        <v>57.81</v>
      </c>
      <c r="Q15" s="227">
        <v>60.43</v>
      </c>
      <c r="R15" s="227">
        <v>3.42</v>
      </c>
      <c r="S15" s="227">
        <v>0.7</v>
      </c>
      <c r="T15" s="227"/>
      <c r="U15" s="227">
        <v>10.5</v>
      </c>
      <c r="V15" s="227">
        <v>13.9</v>
      </c>
      <c r="W15" s="227">
        <v>4.87</v>
      </c>
      <c r="X15" s="227">
        <f t="shared" si="0"/>
        <v>9.0300000000000011</v>
      </c>
      <c r="Y15" s="227">
        <v>7.66</v>
      </c>
      <c r="Z15" s="227">
        <v>10.7</v>
      </c>
      <c r="AA15" s="179">
        <v>510203653</v>
      </c>
      <c r="AB15" s="142" t="s">
        <v>41</v>
      </c>
    </row>
    <row r="16" spans="1:28" ht="18" customHeight="1" x14ac:dyDescent="0.2">
      <c r="C16" s="228" t="s">
        <v>5</v>
      </c>
      <c r="D16" s="228" t="s">
        <v>6</v>
      </c>
      <c r="E16" s="229">
        <v>21039</v>
      </c>
      <c r="F16" s="229" t="s">
        <v>186</v>
      </c>
      <c r="G16" s="229" t="s">
        <v>188</v>
      </c>
      <c r="H16" s="229"/>
      <c r="I16" s="229">
        <v>22</v>
      </c>
      <c r="J16" s="229" t="s">
        <v>308</v>
      </c>
      <c r="K16" s="230">
        <v>44228</v>
      </c>
      <c r="L16" s="230">
        <v>44286</v>
      </c>
      <c r="M16" s="231">
        <v>49.92</v>
      </c>
      <c r="N16" s="180">
        <v>52.55</v>
      </c>
      <c r="O16" s="180">
        <v>55.18</v>
      </c>
      <c r="P16" s="180">
        <v>57.81</v>
      </c>
      <c r="Q16" s="180">
        <v>60.43</v>
      </c>
      <c r="R16" s="180">
        <v>2.54</v>
      </c>
      <c r="S16" s="180">
        <v>0.7</v>
      </c>
      <c r="T16" s="180">
        <v>2.44</v>
      </c>
      <c r="U16" s="180">
        <v>10.5</v>
      </c>
      <c r="V16" s="180">
        <v>13.9</v>
      </c>
      <c r="W16" s="180">
        <v>4.87</v>
      </c>
      <c r="X16" s="180">
        <f>V16-W16</f>
        <v>9.0300000000000011</v>
      </c>
      <c r="Y16" s="180">
        <v>7.66</v>
      </c>
      <c r="Z16" s="180">
        <v>10.7</v>
      </c>
      <c r="AA16" s="181">
        <v>510203653</v>
      </c>
      <c r="AB16" s="229" t="s">
        <v>41</v>
      </c>
    </row>
    <row r="17" spans="1:28" s="167" customFormat="1" ht="18" customHeight="1" x14ac:dyDescent="0.2">
      <c r="A17" s="133"/>
      <c r="B17" s="142"/>
      <c r="C17" s="167" t="s">
        <v>159</v>
      </c>
      <c r="D17" s="167" t="s">
        <v>160</v>
      </c>
      <c r="E17" s="133">
        <v>21075</v>
      </c>
      <c r="F17" s="133" t="s">
        <v>186</v>
      </c>
      <c r="G17" s="133" t="s">
        <v>188</v>
      </c>
      <c r="H17" s="133"/>
      <c r="I17" s="133">
        <v>26</v>
      </c>
      <c r="J17" s="133" t="s">
        <v>29</v>
      </c>
      <c r="K17" s="168">
        <v>43862</v>
      </c>
      <c r="L17" s="168">
        <v>43890</v>
      </c>
      <c r="M17" s="169">
        <v>49.41</v>
      </c>
      <c r="N17" s="169">
        <v>52.01</v>
      </c>
      <c r="O17" s="169">
        <v>54.61</v>
      </c>
      <c r="P17" s="169">
        <v>57.21</v>
      </c>
      <c r="Q17" s="169">
        <v>59.81</v>
      </c>
      <c r="R17" s="227">
        <v>3.42</v>
      </c>
      <c r="S17" s="227">
        <v>0.92</v>
      </c>
      <c r="T17" s="227">
        <v>2.76</v>
      </c>
      <c r="U17" s="170">
        <v>10.4</v>
      </c>
      <c r="V17" s="170">
        <v>13.87</v>
      </c>
      <c r="W17" s="170">
        <v>4.8499999999999996</v>
      </c>
      <c r="X17" s="227">
        <v>9.02</v>
      </c>
      <c r="Y17" s="170">
        <v>7.68</v>
      </c>
      <c r="Z17" s="170">
        <v>13.6</v>
      </c>
      <c r="AA17" s="182">
        <v>510203835</v>
      </c>
      <c r="AB17" s="133" t="s">
        <v>41</v>
      </c>
    </row>
    <row r="18" spans="1:28" s="167" customFormat="1" ht="18" customHeight="1" x14ac:dyDescent="0.2">
      <c r="A18" s="133"/>
      <c r="B18" s="142"/>
      <c r="C18" s="167" t="s">
        <v>523</v>
      </c>
      <c r="D18" s="167" t="s">
        <v>69</v>
      </c>
      <c r="E18" s="133">
        <v>21077</v>
      </c>
      <c r="F18" s="133" t="s">
        <v>186</v>
      </c>
      <c r="G18" s="133" t="s">
        <v>188</v>
      </c>
      <c r="H18" s="133"/>
      <c r="I18" s="133">
        <v>13</v>
      </c>
      <c r="J18" s="133" t="s">
        <v>193</v>
      </c>
      <c r="K18" s="168">
        <v>44197</v>
      </c>
      <c r="L18" s="168">
        <v>44561</v>
      </c>
      <c r="M18" s="169">
        <v>56.19</v>
      </c>
      <c r="N18" s="169">
        <v>59.14</v>
      </c>
      <c r="O18" s="169">
        <v>62.1</v>
      </c>
      <c r="P18" s="169">
        <v>65.06</v>
      </c>
      <c r="Q18" s="169">
        <v>68.02</v>
      </c>
      <c r="R18" s="227">
        <v>3.42</v>
      </c>
      <c r="S18" s="227">
        <v>0</v>
      </c>
      <c r="T18" s="227">
        <v>2.72</v>
      </c>
      <c r="U18" s="170" t="s">
        <v>585</v>
      </c>
      <c r="V18" s="170">
        <v>14.62</v>
      </c>
      <c r="W18" s="170">
        <v>5.12</v>
      </c>
      <c r="X18" s="227">
        <v>9.5</v>
      </c>
      <c r="Y18" s="170">
        <v>8.2799999999999994</v>
      </c>
      <c r="Z18" s="170">
        <v>9.4700000000000006</v>
      </c>
      <c r="AA18" s="133">
        <v>510203506</v>
      </c>
      <c r="AB18" s="133" t="s">
        <v>41</v>
      </c>
    </row>
    <row r="19" spans="1:28" s="167" customFormat="1" ht="18" customHeight="1" x14ac:dyDescent="0.2">
      <c r="A19" s="133"/>
      <c r="B19" s="142"/>
      <c r="C19" s="167" t="s">
        <v>217</v>
      </c>
      <c r="D19" s="167" t="s">
        <v>218</v>
      </c>
      <c r="E19" s="133">
        <v>21107</v>
      </c>
      <c r="F19" s="133" t="s">
        <v>186</v>
      </c>
      <c r="G19" s="133" t="s">
        <v>188</v>
      </c>
      <c r="H19" s="133"/>
      <c r="I19" s="133">
        <v>15</v>
      </c>
      <c r="J19" s="133" t="s">
        <v>193</v>
      </c>
      <c r="K19" s="168">
        <v>44197</v>
      </c>
      <c r="L19" s="168">
        <v>44439</v>
      </c>
      <c r="M19" s="169">
        <v>54.67098</v>
      </c>
      <c r="N19" s="169">
        <v>57.548400000000001</v>
      </c>
      <c r="O19" s="169">
        <v>60.425820000000002</v>
      </c>
      <c r="P19" s="169">
        <v>63.30324000000001</v>
      </c>
      <c r="Q19" s="169">
        <v>66.180659999999989</v>
      </c>
      <c r="R19" s="227">
        <v>3.42</v>
      </c>
      <c r="S19" s="227">
        <v>0.84</v>
      </c>
      <c r="T19" s="227">
        <v>2.59</v>
      </c>
      <c r="U19" s="169">
        <v>10.48</v>
      </c>
      <c r="V19" s="170">
        <v>14.57</v>
      </c>
      <c r="W19" s="170">
        <v>5.0994999999999999</v>
      </c>
      <c r="X19" s="227">
        <v>9.4705000000000013</v>
      </c>
      <c r="Y19" s="170">
        <v>8.109</v>
      </c>
      <c r="Z19" s="170">
        <v>10.88</v>
      </c>
      <c r="AA19" s="133">
        <v>510203664</v>
      </c>
      <c r="AB19" s="133" t="s">
        <v>41</v>
      </c>
    </row>
    <row r="20" spans="1:28" s="167" customFormat="1" ht="18" customHeight="1" x14ac:dyDescent="0.2">
      <c r="A20" s="133"/>
      <c r="B20" s="142"/>
      <c r="C20" s="167" t="s">
        <v>217</v>
      </c>
      <c r="D20" s="167" t="s">
        <v>218</v>
      </c>
      <c r="E20" s="133">
        <v>21107</v>
      </c>
      <c r="F20" s="133" t="s">
        <v>186</v>
      </c>
      <c r="G20" s="133" t="s">
        <v>188</v>
      </c>
      <c r="H20" s="133"/>
      <c r="I20" s="133">
        <v>15</v>
      </c>
      <c r="J20" s="133" t="s">
        <v>193</v>
      </c>
      <c r="K20" s="168">
        <v>44440</v>
      </c>
      <c r="L20" s="168">
        <v>44561</v>
      </c>
      <c r="M20" s="169">
        <v>54.944334900000001</v>
      </c>
      <c r="N20" s="169">
        <v>57.836142000000002</v>
      </c>
      <c r="O20" s="169">
        <v>60.727949100000004</v>
      </c>
      <c r="P20" s="169">
        <v>63.619756200000012</v>
      </c>
      <c r="Q20" s="169">
        <v>66.511563299999992</v>
      </c>
      <c r="R20" s="227" t="s">
        <v>586</v>
      </c>
      <c r="S20" s="227">
        <v>0.84</v>
      </c>
      <c r="T20" s="227">
        <v>2.59</v>
      </c>
      <c r="U20" s="169">
        <v>10.476624839999999</v>
      </c>
      <c r="V20" s="170">
        <v>14.57</v>
      </c>
      <c r="W20" s="170">
        <v>5.1339216250000019</v>
      </c>
      <c r="X20" s="227">
        <v>9.5344258750000019</v>
      </c>
      <c r="Y20" s="170">
        <v>8.1495449999999998</v>
      </c>
      <c r="Z20" s="170">
        <v>10.88</v>
      </c>
      <c r="AA20" s="133">
        <v>510203664</v>
      </c>
      <c r="AB20" s="133" t="s">
        <v>41</v>
      </c>
    </row>
    <row r="21" spans="1:28" s="167" customFormat="1" ht="18" customHeight="1" x14ac:dyDescent="0.2">
      <c r="A21" s="133"/>
      <c r="B21" s="142"/>
      <c r="C21" s="167" t="s">
        <v>392</v>
      </c>
      <c r="D21" s="167" t="s">
        <v>104</v>
      </c>
      <c r="E21" s="133">
        <v>21107</v>
      </c>
      <c r="F21" s="133" t="s">
        <v>186</v>
      </c>
      <c r="G21" s="133" t="s">
        <v>189</v>
      </c>
      <c r="H21" s="133"/>
      <c r="I21" s="133">
        <v>12</v>
      </c>
      <c r="J21" s="133" t="s">
        <v>29</v>
      </c>
      <c r="K21" s="168">
        <v>44105</v>
      </c>
      <c r="L21" s="168">
        <v>44469</v>
      </c>
      <c r="M21" s="169">
        <v>48.78</v>
      </c>
      <c r="N21" s="169">
        <v>51.34</v>
      </c>
      <c r="O21" s="169">
        <v>53.91</v>
      </c>
      <c r="P21" s="169">
        <v>56.48</v>
      </c>
      <c r="Q21" s="169">
        <v>59.05</v>
      </c>
      <c r="R21" s="227">
        <v>3.42</v>
      </c>
      <c r="S21" s="227">
        <v>0.94</v>
      </c>
      <c r="T21" s="227">
        <v>3.23</v>
      </c>
      <c r="U21" s="170">
        <v>10.15</v>
      </c>
      <c r="V21" s="170">
        <v>13.85</v>
      </c>
      <c r="W21" s="170">
        <v>4.8499999999999996</v>
      </c>
      <c r="X21" s="227">
        <v>9</v>
      </c>
      <c r="Y21" s="170">
        <v>7.58</v>
      </c>
      <c r="Z21" s="170">
        <v>13.6</v>
      </c>
      <c r="AA21" s="133">
        <v>510203802</v>
      </c>
      <c r="AB21" s="133" t="s">
        <v>41</v>
      </c>
    </row>
    <row r="22" spans="1:28" s="167" customFormat="1" ht="18" customHeight="1" x14ac:dyDescent="0.2">
      <c r="A22" s="133"/>
      <c r="B22" s="142"/>
      <c r="C22" s="167" t="s">
        <v>241</v>
      </c>
      <c r="D22" s="167" t="s">
        <v>136</v>
      </c>
      <c r="E22" s="133">
        <v>21147</v>
      </c>
      <c r="F22" s="133" t="s">
        <v>186</v>
      </c>
      <c r="G22" s="133" t="s">
        <v>188</v>
      </c>
      <c r="H22" s="133"/>
      <c r="I22" s="133">
        <v>19</v>
      </c>
      <c r="J22" s="133" t="s">
        <v>308</v>
      </c>
      <c r="K22" s="178">
        <v>44197</v>
      </c>
      <c r="L22" s="178">
        <v>44255</v>
      </c>
      <c r="M22" s="172">
        <v>48.82</v>
      </c>
      <c r="N22" s="227">
        <v>51.39</v>
      </c>
      <c r="O22" s="227">
        <v>53.96</v>
      </c>
      <c r="P22" s="227">
        <v>56.53</v>
      </c>
      <c r="Q22" s="227">
        <v>59.1</v>
      </c>
      <c r="R22" s="227">
        <v>3.42</v>
      </c>
      <c r="S22" s="227">
        <v>0.79</v>
      </c>
      <c r="T22" s="174">
        <v>2.37</v>
      </c>
      <c r="U22" s="227">
        <v>10.5</v>
      </c>
      <c r="V22" s="227">
        <v>13.9</v>
      </c>
      <c r="W22" s="227">
        <v>4.87</v>
      </c>
      <c r="X22" s="227">
        <v>9.0299999999999994</v>
      </c>
      <c r="Y22" s="227">
        <v>7.66</v>
      </c>
      <c r="Z22" s="170">
        <v>6</v>
      </c>
      <c r="AA22" s="133">
        <v>510202743</v>
      </c>
      <c r="AB22" s="133" t="s">
        <v>41</v>
      </c>
    </row>
    <row r="23" spans="1:28" s="167" customFormat="1" ht="18" customHeight="1" x14ac:dyDescent="0.2">
      <c r="A23" s="133"/>
      <c r="B23" s="142"/>
      <c r="C23" s="167" t="s">
        <v>212</v>
      </c>
      <c r="D23" s="167" t="s">
        <v>213</v>
      </c>
      <c r="E23" s="133">
        <v>22045</v>
      </c>
      <c r="F23" s="133" t="s">
        <v>186</v>
      </c>
      <c r="G23" s="133" t="s">
        <v>188</v>
      </c>
      <c r="H23" s="133"/>
      <c r="I23" s="133">
        <v>25</v>
      </c>
      <c r="J23" s="133" t="s">
        <v>29</v>
      </c>
      <c r="K23" s="171">
        <v>44197</v>
      </c>
      <c r="L23" s="171">
        <v>44227</v>
      </c>
      <c r="M23" s="169">
        <v>46.33</v>
      </c>
      <c r="N23" s="169">
        <v>48.77</v>
      </c>
      <c r="O23" s="169">
        <v>51.21</v>
      </c>
      <c r="P23" s="169">
        <v>53.65</v>
      </c>
      <c r="Q23" s="169">
        <v>56.09</v>
      </c>
      <c r="R23" s="227">
        <v>3.42</v>
      </c>
      <c r="S23" s="227"/>
      <c r="T23" s="174">
        <v>1.55</v>
      </c>
      <c r="U23" s="170">
        <v>9.15</v>
      </c>
      <c r="V23" s="170">
        <v>13.3</v>
      </c>
      <c r="W23" s="170">
        <v>4.6500000000000004</v>
      </c>
      <c r="X23" s="227">
        <v>8.65</v>
      </c>
      <c r="Y23" s="170">
        <v>7.34</v>
      </c>
      <c r="Z23" s="170">
        <v>7.54</v>
      </c>
      <c r="AA23" s="182">
        <v>510203447</v>
      </c>
      <c r="AB23" s="133" t="s">
        <v>41</v>
      </c>
    </row>
    <row r="24" spans="1:28" ht="18" customHeight="1" x14ac:dyDescent="0.2">
      <c r="C24" s="149" t="s">
        <v>9</v>
      </c>
      <c r="D24" s="149" t="s">
        <v>10</v>
      </c>
      <c r="E24" s="142">
        <v>22049</v>
      </c>
      <c r="F24" s="142" t="s">
        <v>186</v>
      </c>
      <c r="G24" s="142" t="s">
        <v>188</v>
      </c>
      <c r="I24" s="142">
        <v>20</v>
      </c>
      <c r="J24" s="142" t="s">
        <v>187</v>
      </c>
      <c r="K24" s="178">
        <v>44287</v>
      </c>
      <c r="L24" s="178">
        <v>44651</v>
      </c>
      <c r="M24" s="172">
        <v>50.3</v>
      </c>
      <c r="N24" s="172">
        <v>52.95</v>
      </c>
      <c r="O24" s="172">
        <v>55.6</v>
      </c>
      <c r="P24" s="172">
        <v>58.25</v>
      </c>
      <c r="Q24" s="172">
        <v>60.89</v>
      </c>
      <c r="R24" s="227">
        <v>2.54</v>
      </c>
      <c r="S24" s="227">
        <v>1.22</v>
      </c>
      <c r="T24" s="227">
        <v>4.01</v>
      </c>
      <c r="U24" s="227">
        <v>10.8</v>
      </c>
      <c r="V24" s="227">
        <v>14</v>
      </c>
      <c r="W24" s="227">
        <v>4.9000000000000004</v>
      </c>
      <c r="X24" s="227">
        <v>9.1</v>
      </c>
      <c r="Y24" s="227">
        <v>7.82</v>
      </c>
      <c r="Z24" s="227">
        <v>10.44</v>
      </c>
      <c r="AA24" s="142">
        <v>510203619</v>
      </c>
      <c r="AB24" s="142" t="s">
        <v>40</v>
      </c>
    </row>
    <row r="25" spans="1:28" ht="18" customHeight="1" x14ac:dyDescent="0.2">
      <c r="A25" s="142" t="s">
        <v>188</v>
      </c>
      <c r="C25" s="228" t="s">
        <v>86</v>
      </c>
      <c r="D25" s="228" t="s">
        <v>194</v>
      </c>
      <c r="E25" s="229">
        <v>22083</v>
      </c>
      <c r="F25" s="229" t="s">
        <v>186</v>
      </c>
      <c r="G25" s="229" t="s">
        <v>188</v>
      </c>
      <c r="H25" s="228"/>
      <c r="I25" s="229">
        <v>20</v>
      </c>
      <c r="J25" s="229" t="s">
        <v>29</v>
      </c>
      <c r="K25" s="230">
        <v>42736</v>
      </c>
      <c r="L25" s="230">
        <v>42825</v>
      </c>
      <c r="M25" s="231">
        <v>43.11</v>
      </c>
      <c r="N25" s="231">
        <v>45.38</v>
      </c>
      <c r="O25" s="231">
        <v>47.65</v>
      </c>
      <c r="P25" s="231">
        <v>49.92</v>
      </c>
      <c r="Q25" s="231">
        <v>52.19</v>
      </c>
      <c r="R25" s="227">
        <v>3.42</v>
      </c>
      <c r="S25" s="227">
        <v>0.63</v>
      </c>
      <c r="T25" s="227">
        <v>1.37</v>
      </c>
      <c r="U25" s="227">
        <v>7.88</v>
      </c>
      <c r="V25" s="227">
        <v>12.88</v>
      </c>
      <c r="W25" s="227">
        <v>4.51</v>
      </c>
      <c r="X25" s="227">
        <v>8.370000000000001</v>
      </c>
      <c r="Y25" s="227">
        <v>6.99</v>
      </c>
      <c r="Z25" s="227">
        <v>6.24</v>
      </c>
      <c r="AA25" s="229">
        <v>510203221</v>
      </c>
      <c r="AB25" s="229" t="s">
        <v>40</v>
      </c>
    </row>
    <row r="26" spans="1:28" ht="18" customHeight="1" x14ac:dyDescent="0.2">
      <c r="C26" s="183" t="s">
        <v>401</v>
      </c>
      <c r="D26" s="183" t="s">
        <v>402</v>
      </c>
      <c r="E26" s="142">
        <v>22087</v>
      </c>
      <c r="F26" s="142" t="s">
        <v>186</v>
      </c>
      <c r="G26" s="142" t="s">
        <v>189</v>
      </c>
      <c r="I26" s="142">
        <v>14</v>
      </c>
      <c r="J26" s="142" t="s">
        <v>187</v>
      </c>
      <c r="K26" s="178">
        <v>44197</v>
      </c>
      <c r="L26" s="178">
        <v>44561</v>
      </c>
      <c r="M26" s="172">
        <v>53.47</v>
      </c>
      <c r="N26" s="227">
        <v>56.29</v>
      </c>
      <c r="O26" s="227">
        <v>59.09</v>
      </c>
      <c r="P26" s="227">
        <v>61.9</v>
      </c>
      <c r="Q26" s="227">
        <v>64.72</v>
      </c>
      <c r="R26" s="227">
        <v>3.42</v>
      </c>
      <c r="S26" s="227">
        <v>0.79</v>
      </c>
      <c r="T26" s="227">
        <v>2.46</v>
      </c>
      <c r="U26" s="227">
        <v>10.95</v>
      </c>
      <c r="V26" s="227">
        <v>14.34</v>
      </c>
      <c r="W26" s="227">
        <v>4.9400000000000004</v>
      </c>
      <c r="X26" s="227">
        <v>9.4</v>
      </c>
      <c r="Y26" s="227">
        <v>8.15</v>
      </c>
      <c r="Z26" s="227">
        <v>13.6</v>
      </c>
      <c r="AA26" s="142">
        <v>510204175</v>
      </c>
      <c r="AB26" s="142" t="s">
        <v>40</v>
      </c>
    </row>
    <row r="27" spans="1:28" ht="18" customHeight="1" x14ac:dyDescent="0.2">
      <c r="A27" s="142" t="s">
        <v>188</v>
      </c>
      <c r="B27" s="133"/>
      <c r="C27" s="183" t="s">
        <v>533</v>
      </c>
      <c r="D27" s="183" t="s">
        <v>532</v>
      </c>
      <c r="E27" s="142">
        <v>22111</v>
      </c>
      <c r="F27" s="142" t="s">
        <v>186</v>
      </c>
      <c r="G27" s="142" t="s">
        <v>189</v>
      </c>
      <c r="I27" s="142">
        <v>18</v>
      </c>
      <c r="J27" s="142" t="s">
        <v>187</v>
      </c>
      <c r="K27" s="178">
        <v>44287</v>
      </c>
      <c r="L27" s="178">
        <v>44651</v>
      </c>
      <c r="M27" s="172">
        <v>53.7</v>
      </c>
      <c r="N27" s="227">
        <v>56.53</v>
      </c>
      <c r="O27" s="227">
        <v>59.36</v>
      </c>
      <c r="P27" s="227">
        <v>62.18</v>
      </c>
      <c r="Q27" s="227">
        <v>65.010000000000005</v>
      </c>
      <c r="R27" s="227">
        <v>2.54</v>
      </c>
      <c r="S27" s="227">
        <v>0.93</v>
      </c>
      <c r="T27" s="227">
        <v>2.91</v>
      </c>
      <c r="U27" s="227">
        <v>10.7</v>
      </c>
      <c r="V27" s="227">
        <v>13.97</v>
      </c>
      <c r="W27" s="227">
        <v>4.8899999999999997</v>
      </c>
      <c r="X27" s="227">
        <v>9.08</v>
      </c>
      <c r="Y27" s="227">
        <v>8.1199999999999992</v>
      </c>
      <c r="Z27" s="227">
        <v>13.6</v>
      </c>
      <c r="AA27" s="142">
        <v>510204734</v>
      </c>
      <c r="AB27" s="142" t="s">
        <v>40</v>
      </c>
    </row>
    <row r="28" spans="1:28" ht="18" customHeight="1" x14ac:dyDescent="0.2">
      <c r="A28" s="142" t="s">
        <v>188</v>
      </c>
      <c r="B28" s="133"/>
      <c r="C28" s="183" t="s">
        <v>533</v>
      </c>
      <c r="D28" s="183" t="s">
        <v>532</v>
      </c>
      <c r="E28" s="142">
        <v>22111</v>
      </c>
      <c r="F28" s="142" t="s">
        <v>186</v>
      </c>
      <c r="G28" s="142" t="s">
        <v>189</v>
      </c>
      <c r="I28" s="142">
        <v>18</v>
      </c>
      <c r="J28" s="142" t="s">
        <v>187</v>
      </c>
      <c r="K28" s="178">
        <v>44652</v>
      </c>
      <c r="L28" s="178">
        <v>45016</v>
      </c>
      <c r="M28" s="172">
        <v>55.07</v>
      </c>
      <c r="N28" s="227">
        <v>57.97</v>
      </c>
      <c r="O28" s="227">
        <v>60.87</v>
      </c>
      <c r="P28" s="227">
        <v>63.77</v>
      </c>
      <c r="Q28" s="227">
        <v>66.67</v>
      </c>
      <c r="R28" s="227">
        <v>2.54</v>
      </c>
      <c r="S28" s="227">
        <v>0.93</v>
      </c>
      <c r="T28" s="227">
        <v>2.91</v>
      </c>
      <c r="U28" s="227">
        <v>10.96</v>
      </c>
      <c r="V28" s="227">
        <v>14.31</v>
      </c>
      <c r="W28" s="227">
        <v>5.01</v>
      </c>
      <c r="X28" s="227">
        <v>9.3000000000000007</v>
      </c>
      <c r="Y28" s="227">
        <v>8.33</v>
      </c>
      <c r="Z28" s="227">
        <v>13.6</v>
      </c>
      <c r="AA28" s="142">
        <v>510204734</v>
      </c>
      <c r="AB28" s="142" t="s">
        <v>40</v>
      </c>
    </row>
    <row r="29" spans="1:28" ht="18" customHeight="1" x14ac:dyDescent="0.2">
      <c r="B29" s="133"/>
      <c r="C29" s="228" t="s">
        <v>190</v>
      </c>
      <c r="D29" s="184" t="s">
        <v>191</v>
      </c>
      <c r="E29" s="207">
        <v>22111</v>
      </c>
      <c r="F29" s="207" t="s">
        <v>186</v>
      </c>
      <c r="G29" s="207" t="s">
        <v>188</v>
      </c>
      <c r="H29" s="207"/>
      <c r="I29" s="207">
        <v>30</v>
      </c>
      <c r="J29" s="207" t="s">
        <v>29</v>
      </c>
      <c r="K29" s="185">
        <v>43862</v>
      </c>
      <c r="L29" s="185">
        <v>44227</v>
      </c>
      <c r="M29" s="186">
        <v>47.89</v>
      </c>
      <c r="N29" s="186">
        <v>50.4</v>
      </c>
      <c r="O29" s="186">
        <v>52.92</v>
      </c>
      <c r="P29" s="186">
        <v>55.46</v>
      </c>
      <c r="Q29" s="186">
        <v>57.98</v>
      </c>
      <c r="R29" s="180">
        <v>3.42</v>
      </c>
      <c r="S29" s="180">
        <v>0.73</v>
      </c>
      <c r="T29" s="180">
        <v>2.23</v>
      </c>
      <c r="U29" s="187">
        <v>10.15</v>
      </c>
      <c r="V29" s="187">
        <v>13.7</v>
      </c>
      <c r="W29" s="187">
        <v>4.8</v>
      </c>
      <c r="X29" s="180">
        <v>8.8999999999999986</v>
      </c>
      <c r="Y29" s="187">
        <v>7.47</v>
      </c>
      <c r="Z29" s="187">
        <v>10.61</v>
      </c>
      <c r="AA29" s="229">
        <v>510203700</v>
      </c>
      <c r="AB29" s="207" t="s">
        <v>41</v>
      </c>
    </row>
    <row r="30" spans="1:28" s="167" customFormat="1" ht="18" customHeight="1" x14ac:dyDescent="0.2">
      <c r="A30" s="133"/>
      <c r="B30" s="133"/>
      <c r="C30" s="228" t="s">
        <v>190</v>
      </c>
      <c r="D30" s="184" t="s">
        <v>191</v>
      </c>
      <c r="E30" s="207">
        <v>22111</v>
      </c>
      <c r="F30" s="207" t="s">
        <v>186</v>
      </c>
      <c r="G30" s="207" t="s">
        <v>188</v>
      </c>
      <c r="H30" s="207"/>
      <c r="I30" s="207">
        <v>30</v>
      </c>
      <c r="J30" s="207" t="s">
        <v>29</v>
      </c>
      <c r="K30" s="185">
        <v>44228</v>
      </c>
      <c r="L30" s="185">
        <v>44592</v>
      </c>
      <c r="M30" s="186">
        <v>48.93336</v>
      </c>
      <c r="N30" s="186">
        <v>51.508800000000001</v>
      </c>
      <c r="O30" s="186">
        <v>54.084240000000001</v>
      </c>
      <c r="P30" s="186">
        <v>56.659680000000009</v>
      </c>
      <c r="Q30" s="186">
        <v>59.235119999999995</v>
      </c>
      <c r="R30" s="180">
        <v>2.54</v>
      </c>
      <c r="S30" s="180">
        <v>0.73</v>
      </c>
      <c r="T30" s="180">
        <v>2.23</v>
      </c>
      <c r="U30" s="187">
        <v>10.35</v>
      </c>
      <c r="V30" s="187">
        <v>13.95</v>
      </c>
      <c r="W30" s="187">
        <v>4.8825000000000003</v>
      </c>
      <c r="X30" s="180">
        <v>9.0675000000000008</v>
      </c>
      <c r="Y30" s="187">
        <v>7.6343399999999999</v>
      </c>
      <c r="Z30" s="187">
        <v>10.61</v>
      </c>
      <c r="AA30" s="229">
        <v>510203700</v>
      </c>
      <c r="AB30" s="207" t="s">
        <v>41</v>
      </c>
    </row>
    <row r="31" spans="1:28" s="167" customFormat="1" ht="18" customHeight="1" x14ac:dyDescent="0.2">
      <c r="A31" s="133"/>
      <c r="B31" s="133"/>
      <c r="C31" s="167" t="s">
        <v>527</v>
      </c>
      <c r="D31" s="167" t="s">
        <v>528</v>
      </c>
      <c r="E31" s="133">
        <v>22115</v>
      </c>
      <c r="F31" s="133" t="s">
        <v>186</v>
      </c>
      <c r="G31" s="133" t="s">
        <v>188</v>
      </c>
      <c r="H31" s="133"/>
      <c r="I31" s="133">
        <v>14</v>
      </c>
      <c r="J31" s="133" t="s">
        <v>310</v>
      </c>
      <c r="K31" s="168">
        <v>44197</v>
      </c>
      <c r="L31" s="168">
        <v>44377</v>
      </c>
      <c r="M31" s="169">
        <v>51.49</v>
      </c>
      <c r="N31" s="169">
        <v>54.2</v>
      </c>
      <c r="O31" s="169">
        <v>56.91</v>
      </c>
      <c r="P31" s="169">
        <v>59.62</v>
      </c>
      <c r="Q31" s="169">
        <v>62.33</v>
      </c>
      <c r="R31" s="227">
        <v>3.42</v>
      </c>
      <c r="S31" s="227">
        <v>0.82</v>
      </c>
      <c r="T31" s="180">
        <v>2.42</v>
      </c>
      <c r="U31" s="170">
        <v>11.5</v>
      </c>
      <c r="V31" s="170">
        <v>14.1</v>
      </c>
      <c r="W31" s="170">
        <v>4.9400000000000004</v>
      </c>
      <c r="X31" s="227">
        <f t="shared" si="0"/>
        <v>9.16</v>
      </c>
      <c r="Y31" s="170">
        <v>6.64</v>
      </c>
      <c r="Z31" s="170">
        <v>11.53</v>
      </c>
      <c r="AA31" s="182">
        <v>510204665</v>
      </c>
      <c r="AB31" s="133" t="s">
        <v>41</v>
      </c>
    </row>
    <row r="32" spans="1:28" s="167" customFormat="1" ht="18" customHeight="1" x14ac:dyDescent="0.2">
      <c r="A32" s="133"/>
      <c r="B32" s="133"/>
      <c r="C32" s="167" t="s">
        <v>15</v>
      </c>
      <c r="D32" s="167" t="s">
        <v>16</v>
      </c>
      <c r="E32" s="133">
        <v>22117</v>
      </c>
      <c r="F32" s="133" t="s">
        <v>186</v>
      </c>
      <c r="G32" s="133" t="s">
        <v>188</v>
      </c>
      <c r="H32" s="133"/>
      <c r="I32" s="133">
        <v>17</v>
      </c>
      <c r="J32" s="133" t="s">
        <v>308</v>
      </c>
      <c r="K32" s="178">
        <v>44197</v>
      </c>
      <c r="L32" s="178">
        <v>44255</v>
      </c>
      <c r="M32" s="169">
        <v>49.66</v>
      </c>
      <c r="N32" s="169">
        <v>52.29</v>
      </c>
      <c r="O32" s="169">
        <v>54.9</v>
      </c>
      <c r="P32" s="169">
        <v>57.51</v>
      </c>
      <c r="Q32" s="169">
        <v>60.12</v>
      </c>
      <c r="R32" s="227">
        <v>3.42</v>
      </c>
      <c r="S32" s="227">
        <v>0.81</v>
      </c>
      <c r="T32" s="174">
        <v>2.6</v>
      </c>
      <c r="U32" s="170">
        <v>10.5</v>
      </c>
      <c r="V32" s="170">
        <v>13.9</v>
      </c>
      <c r="W32" s="170">
        <v>4.87</v>
      </c>
      <c r="X32" s="227">
        <f t="shared" si="0"/>
        <v>9.0300000000000011</v>
      </c>
      <c r="Y32" s="170">
        <v>7.66</v>
      </c>
      <c r="Z32" s="170">
        <v>10.08</v>
      </c>
      <c r="AA32" s="182">
        <v>510203389</v>
      </c>
      <c r="AB32" s="133" t="s">
        <v>41</v>
      </c>
    </row>
    <row r="33" spans="1:28" s="167" customFormat="1" ht="18" customHeight="1" x14ac:dyDescent="0.2">
      <c r="A33" s="133"/>
      <c r="B33" s="133"/>
      <c r="C33" s="188" t="s">
        <v>394</v>
      </c>
      <c r="D33" s="188" t="s">
        <v>395</v>
      </c>
      <c r="E33" s="133">
        <v>22143</v>
      </c>
      <c r="F33" s="133" t="s">
        <v>186</v>
      </c>
      <c r="G33" s="133" t="s">
        <v>189</v>
      </c>
      <c r="H33" s="133"/>
      <c r="I33" s="133">
        <v>25</v>
      </c>
      <c r="J33" s="133" t="s">
        <v>29</v>
      </c>
      <c r="K33" s="168">
        <v>44197</v>
      </c>
      <c r="L33" s="168">
        <v>44439</v>
      </c>
      <c r="M33" s="169">
        <v>49.07</v>
      </c>
      <c r="N33" s="169">
        <v>51.65</v>
      </c>
      <c r="O33" s="169">
        <v>54.23</v>
      </c>
      <c r="P33" s="169">
        <v>56.82</v>
      </c>
      <c r="Q33" s="169">
        <v>59.4</v>
      </c>
      <c r="R33" s="227">
        <v>3.42</v>
      </c>
      <c r="S33" s="227">
        <v>0.62</v>
      </c>
      <c r="T33" s="180">
        <v>1.86</v>
      </c>
      <c r="U33" s="170">
        <v>10.6</v>
      </c>
      <c r="V33" s="170">
        <v>14.15</v>
      </c>
      <c r="W33" s="170">
        <v>4.95</v>
      </c>
      <c r="X33" s="227">
        <f t="shared" si="0"/>
        <v>9.1999999999999993</v>
      </c>
      <c r="Y33" s="170">
        <v>7.47</v>
      </c>
      <c r="Z33" s="170">
        <v>13.6</v>
      </c>
      <c r="AA33" s="133">
        <v>510204186</v>
      </c>
      <c r="AB33" s="133" t="s">
        <v>41</v>
      </c>
    </row>
    <row r="34" spans="1:28" s="167" customFormat="1" ht="18" customHeight="1" x14ac:dyDescent="0.2">
      <c r="A34" s="133"/>
      <c r="B34" s="133"/>
      <c r="C34" s="167" t="s">
        <v>522</v>
      </c>
      <c r="D34" s="167" t="s">
        <v>54</v>
      </c>
      <c r="E34" s="133">
        <v>22147</v>
      </c>
      <c r="F34" s="133" t="s">
        <v>186</v>
      </c>
      <c r="G34" s="133" t="s">
        <v>188</v>
      </c>
      <c r="H34" s="133"/>
      <c r="I34" s="133">
        <v>63</v>
      </c>
      <c r="J34" s="133" t="s">
        <v>0</v>
      </c>
      <c r="K34" s="168">
        <v>44228</v>
      </c>
      <c r="L34" s="168">
        <v>44255</v>
      </c>
      <c r="M34" s="169">
        <v>48.95</v>
      </c>
      <c r="N34" s="169">
        <v>51.53</v>
      </c>
      <c r="O34" s="169">
        <v>54.11</v>
      </c>
      <c r="P34" s="169">
        <v>56.68</v>
      </c>
      <c r="Q34" s="169">
        <v>59.26</v>
      </c>
      <c r="R34" s="227">
        <v>3.42</v>
      </c>
      <c r="S34" s="227">
        <v>0.75</v>
      </c>
      <c r="T34" s="174">
        <v>2.2400000000000002</v>
      </c>
      <c r="U34" s="170">
        <v>13.1</v>
      </c>
      <c r="V34" s="170">
        <v>14.25</v>
      </c>
      <c r="W34" s="170">
        <v>4.99</v>
      </c>
      <c r="X34" s="227">
        <f t="shared" si="0"/>
        <v>9.26</v>
      </c>
      <c r="Y34" s="170">
        <v>7.8</v>
      </c>
      <c r="Z34" s="170">
        <v>8.6300000000000008</v>
      </c>
      <c r="AA34" s="133">
        <v>510203595</v>
      </c>
      <c r="AB34" s="133" t="s">
        <v>41</v>
      </c>
    </row>
    <row r="35" spans="1:28" ht="18" customHeight="1" x14ac:dyDescent="0.2">
      <c r="B35" s="133"/>
      <c r="C35" s="149" t="s">
        <v>335</v>
      </c>
      <c r="D35" s="149" t="s">
        <v>336</v>
      </c>
      <c r="E35" s="142">
        <v>22149</v>
      </c>
      <c r="F35" s="142" t="s">
        <v>186</v>
      </c>
      <c r="G35" s="142" t="s">
        <v>188</v>
      </c>
      <c r="I35" s="142">
        <v>25</v>
      </c>
      <c r="J35" s="142" t="s">
        <v>29</v>
      </c>
      <c r="K35" s="178">
        <v>44197</v>
      </c>
      <c r="L35" s="178">
        <v>44500</v>
      </c>
      <c r="M35" s="172">
        <v>49.26</v>
      </c>
      <c r="N35" s="227">
        <v>51.85</v>
      </c>
      <c r="O35" s="227">
        <v>54.44</v>
      </c>
      <c r="P35" s="227">
        <v>57.04</v>
      </c>
      <c r="Q35" s="227">
        <v>59.63</v>
      </c>
      <c r="R35" s="227">
        <v>3.42</v>
      </c>
      <c r="S35" s="227">
        <v>0.66</v>
      </c>
      <c r="T35" s="170">
        <v>2.37</v>
      </c>
      <c r="U35" s="227">
        <v>10.41</v>
      </c>
      <c r="V35" s="227">
        <v>13.78</v>
      </c>
      <c r="W35" s="227">
        <v>4.82</v>
      </c>
      <c r="X35" s="227">
        <f t="shared" si="0"/>
        <v>8.9599999999999991</v>
      </c>
      <c r="Y35" s="227">
        <v>7.65</v>
      </c>
      <c r="Z35" s="227">
        <v>13.42</v>
      </c>
      <c r="AA35" s="179">
        <v>510203880</v>
      </c>
      <c r="AB35" s="142" t="s">
        <v>42</v>
      </c>
    </row>
    <row r="36" spans="1:28" ht="18" customHeight="1" x14ac:dyDescent="0.2">
      <c r="A36" s="142" t="s">
        <v>188</v>
      </c>
      <c r="B36" s="133"/>
      <c r="C36" s="228" t="s">
        <v>543</v>
      </c>
      <c r="D36" s="228" t="s">
        <v>334</v>
      </c>
      <c r="E36" s="229">
        <v>22159</v>
      </c>
      <c r="F36" s="229" t="s">
        <v>186</v>
      </c>
      <c r="G36" s="229" t="s">
        <v>188</v>
      </c>
      <c r="H36" s="228"/>
      <c r="I36" s="229">
        <v>15</v>
      </c>
      <c r="J36" s="229" t="s">
        <v>29</v>
      </c>
      <c r="K36" s="230">
        <v>44287</v>
      </c>
      <c r="L36" s="230">
        <v>44651</v>
      </c>
      <c r="M36" s="231">
        <v>48.55</v>
      </c>
      <c r="N36" s="227">
        <v>51.11</v>
      </c>
      <c r="O36" s="227">
        <v>53.67</v>
      </c>
      <c r="P36" s="227">
        <v>56.22</v>
      </c>
      <c r="Q36" s="227">
        <v>58.78</v>
      </c>
      <c r="R36" s="227">
        <v>3.42</v>
      </c>
      <c r="S36" s="227"/>
      <c r="T36" s="170">
        <v>2.59</v>
      </c>
      <c r="U36" s="227">
        <v>10.26</v>
      </c>
      <c r="V36" s="227">
        <v>13.88</v>
      </c>
      <c r="W36" s="227">
        <v>4.8600000000000003</v>
      </c>
      <c r="X36" s="227">
        <v>9.02</v>
      </c>
      <c r="Y36" s="227">
        <v>7.58</v>
      </c>
      <c r="Z36" s="227">
        <v>13.6</v>
      </c>
      <c r="AA36" s="179">
        <v>510203993</v>
      </c>
      <c r="AB36" s="229" t="s">
        <v>42</v>
      </c>
    </row>
    <row r="37" spans="1:28" ht="18" customHeight="1" x14ac:dyDescent="0.2">
      <c r="B37" s="133"/>
      <c r="C37" s="149" t="s">
        <v>570</v>
      </c>
      <c r="D37" s="149" t="s">
        <v>571</v>
      </c>
      <c r="E37" s="142">
        <v>22159</v>
      </c>
      <c r="F37" s="142" t="s">
        <v>186</v>
      </c>
      <c r="G37" s="142" t="s">
        <v>188</v>
      </c>
      <c r="I37" s="142">
        <v>18</v>
      </c>
      <c r="J37" s="142" t="s">
        <v>29</v>
      </c>
      <c r="K37" s="178">
        <v>44287</v>
      </c>
      <c r="L37" s="178">
        <v>44651</v>
      </c>
      <c r="M37" s="172">
        <v>50.57</v>
      </c>
      <c r="N37" s="227">
        <v>53.23</v>
      </c>
      <c r="O37" s="227">
        <v>55.89</v>
      </c>
      <c r="P37" s="227">
        <v>58.55</v>
      </c>
      <c r="Q37" s="227">
        <v>61.21</v>
      </c>
      <c r="R37" s="227">
        <v>3.42</v>
      </c>
      <c r="S37" s="227"/>
      <c r="T37" s="227">
        <v>2.33</v>
      </c>
      <c r="U37" s="227">
        <v>10.36</v>
      </c>
      <c r="V37" s="227">
        <v>13.99</v>
      </c>
      <c r="W37" s="227">
        <v>4.9000000000000004</v>
      </c>
      <c r="X37" s="227">
        <f t="shared" si="0"/>
        <v>9.09</v>
      </c>
      <c r="Y37" s="227">
        <v>7.78</v>
      </c>
      <c r="Z37" s="227"/>
      <c r="AA37" s="179">
        <v>510204869</v>
      </c>
      <c r="AB37" s="142" t="s">
        <v>42</v>
      </c>
    </row>
    <row r="38" spans="1:28" ht="18" customHeight="1" x14ac:dyDescent="0.2">
      <c r="A38" s="142" t="s">
        <v>188</v>
      </c>
      <c r="B38" s="133"/>
      <c r="C38" s="228" t="s">
        <v>550</v>
      </c>
      <c r="D38" s="228" t="s">
        <v>551</v>
      </c>
      <c r="E38" s="229">
        <v>22177</v>
      </c>
      <c r="F38" s="229" t="s">
        <v>186</v>
      </c>
      <c r="G38" s="229" t="s">
        <v>189</v>
      </c>
      <c r="H38" s="228"/>
      <c r="I38" s="229">
        <v>21</v>
      </c>
      <c r="J38" s="229" t="s">
        <v>29</v>
      </c>
      <c r="K38" s="230">
        <v>44287</v>
      </c>
      <c r="L38" s="230">
        <v>44651</v>
      </c>
      <c r="M38" s="231">
        <v>50.18</v>
      </c>
      <c r="N38" s="227">
        <v>52.82</v>
      </c>
      <c r="O38" s="227">
        <v>55.46</v>
      </c>
      <c r="P38" s="227">
        <v>58.1</v>
      </c>
      <c r="Q38" s="227">
        <v>60.74</v>
      </c>
      <c r="R38" s="227">
        <v>3.42</v>
      </c>
      <c r="S38" s="227"/>
      <c r="T38" s="227">
        <v>2.2400000000000002</v>
      </c>
      <c r="U38" s="227">
        <v>10.41</v>
      </c>
      <c r="V38" s="227">
        <v>13.99</v>
      </c>
      <c r="W38" s="227">
        <v>4.9000000000000004</v>
      </c>
      <c r="X38" s="227">
        <v>9.09</v>
      </c>
      <c r="Y38" s="227">
        <v>7.78</v>
      </c>
      <c r="Z38" s="227"/>
      <c r="AA38" s="179">
        <v>510204814</v>
      </c>
      <c r="AB38" s="229" t="s">
        <v>42</v>
      </c>
    </row>
    <row r="39" spans="1:28" ht="18" customHeight="1" x14ac:dyDescent="0.2">
      <c r="B39" s="133"/>
      <c r="C39" s="149" t="s">
        <v>583</v>
      </c>
      <c r="D39" s="149" t="s">
        <v>584</v>
      </c>
      <c r="E39" s="142">
        <v>22177</v>
      </c>
      <c r="F39" s="142" t="s">
        <v>186</v>
      </c>
      <c r="G39" s="142" t="s">
        <v>189</v>
      </c>
      <c r="I39" s="142">
        <v>20</v>
      </c>
      <c r="J39" s="142" t="s">
        <v>29</v>
      </c>
      <c r="K39" s="178">
        <v>44197</v>
      </c>
      <c r="L39" s="178">
        <v>44561</v>
      </c>
      <c r="M39" s="227">
        <v>46.6</v>
      </c>
      <c r="N39" s="227">
        <v>49.05</v>
      </c>
      <c r="O39" s="227">
        <v>51.5</v>
      </c>
      <c r="P39" s="227">
        <v>53.95</v>
      </c>
      <c r="Q39" s="227">
        <v>56.41</v>
      </c>
      <c r="R39" s="227">
        <v>3.42</v>
      </c>
      <c r="U39" s="146">
        <v>9.4499999999999993</v>
      </c>
      <c r="V39" s="146">
        <v>13.19</v>
      </c>
      <c r="W39" s="227">
        <v>4.62</v>
      </c>
      <c r="X39" s="227">
        <v>8.57</v>
      </c>
      <c r="Y39" s="227">
        <v>7.35</v>
      </c>
      <c r="Z39" s="227">
        <v>8.31</v>
      </c>
      <c r="AA39" s="142">
        <v>510204972</v>
      </c>
      <c r="AB39" s="142" t="s">
        <v>41</v>
      </c>
    </row>
    <row r="40" spans="1:28" ht="18" customHeight="1" x14ac:dyDescent="0.2">
      <c r="B40" s="133"/>
      <c r="C40" s="149" t="s">
        <v>520</v>
      </c>
      <c r="D40" s="149" t="s">
        <v>521</v>
      </c>
      <c r="E40" s="142">
        <v>22179</v>
      </c>
      <c r="F40" s="142" t="s">
        <v>186</v>
      </c>
      <c r="G40" s="142" t="s">
        <v>188</v>
      </c>
      <c r="I40" s="142">
        <v>20</v>
      </c>
      <c r="J40" s="142" t="s">
        <v>29</v>
      </c>
      <c r="K40" s="178">
        <v>43891</v>
      </c>
      <c r="L40" s="178">
        <v>44620</v>
      </c>
      <c r="M40" s="172">
        <v>53.18</v>
      </c>
      <c r="N40" s="227">
        <v>55.98</v>
      </c>
      <c r="O40" s="227">
        <v>58.78</v>
      </c>
      <c r="P40" s="227">
        <v>61.58</v>
      </c>
      <c r="Q40" s="227">
        <v>64.38</v>
      </c>
      <c r="R40" s="170">
        <v>2.54</v>
      </c>
      <c r="S40" s="227">
        <v>0.98</v>
      </c>
      <c r="T40" s="170">
        <v>2.7</v>
      </c>
      <c r="U40" s="227">
        <v>14.27</v>
      </c>
      <c r="V40" s="227">
        <v>14.28</v>
      </c>
      <c r="W40" s="227">
        <v>5</v>
      </c>
      <c r="X40" s="227">
        <v>9.2799999999999994</v>
      </c>
      <c r="Y40" s="227">
        <v>7.96</v>
      </c>
      <c r="Z40" s="227">
        <v>13.6</v>
      </c>
      <c r="AA40" s="142">
        <v>510204654</v>
      </c>
      <c r="AB40" s="142" t="s">
        <v>42</v>
      </c>
    </row>
    <row r="41" spans="1:28" ht="18" customHeight="1" x14ac:dyDescent="0.2">
      <c r="B41" s="133"/>
      <c r="C41" s="149" t="s">
        <v>331</v>
      </c>
      <c r="D41" s="149" t="s">
        <v>332</v>
      </c>
      <c r="E41" s="142">
        <v>22305</v>
      </c>
      <c r="F41" s="142" t="s">
        <v>186</v>
      </c>
      <c r="G41" s="142" t="s">
        <v>188</v>
      </c>
      <c r="I41" s="142">
        <v>18</v>
      </c>
      <c r="J41" s="142" t="s">
        <v>187</v>
      </c>
      <c r="K41" s="178">
        <v>44287</v>
      </c>
      <c r="L41" s="178">
        <v>44651</v>
      </c>
      <c r="M41" s="172">
        <v>50.3</v>
      </c>
      <c r="N41" s="172">
        <v>52.95</v>
      </c>
      <c r="O41" s="172">
        <v>55.6</v>
      </c>
      <c r="P41" s="172">
        <v>58.25</v>
      </c>
      <c r="Q41" s="172">
        <v>60.89</v>
      </c>
      <c r="R41" s="227">
        <v>3.42</v>
      </c>
      <c r="S41" s="227">
        <v>1.38</v>
      </c>
      <c r="T41" s="227">
        <v>4.1500000000000004</v>
      </c>
      <c r="U41" s="227">
        <v>10.8</v>
      </c>
      <c r="V41" s="227">
        <v>14</v>
      </c>
      <c r="W41" s="227">
        <v>4.9000000000000004</v>
      </c>
      <c r="X41" s="227">
        <f t="shared" ref="X41:X42" si="2">V41-W41</f>
        <v>9.1</v>
      </c>
      <c r="Y41" s="227">
        <v>7.82</v>
      </c>
      <c r="Z41" s="227">
        <v>12.99</v>
      </c>
      <c r="AA41" s="179">
        <v>510203824</v>
      </c>
      <c r="AB41" s="142" t="s">
        <v>42</v>
      </c>
    </row>
    <row r="42" spans="1:28" ht="18" customHeight="1" x14ac:dyDescent="0.2">
      <c r="B42" s="133"/>
      <c r="C42" s="149" t="s">
        <v>1</v>
      </c>
      <c r="D42" s="149" t="s">
        <v>238</v>
      </c>
      <c r="E42" s="142">
        <v>22307</v>
      </c>
      <c r="F42" s="142" t="s">
        <v>186</v>
      </c>
      <c r="G42" s="142" t="s">
        <v>188</v>
      </c>
      <c r="I42" s="142">
        <v>30</v>
      </c>
      <c r="J42" s="142" t="s">
        <v>187</v>
      </c>
      <c r="K42" s="178">
        <v>44287</v>
      </c>
      <c r="L42" s="178">
        <v>44651</v>
      </c>
      <c r="M42" s="172">
        <v>50.3</v>
      </c>
      <c r="N42" s="172">
        <v>52.95</v>
      </c>
      <c r="O42" s="172">
        <v>55.6</v>
      </c>
      <c r="P42" s="172">
        <v>58.25</v>
      </c>
      <c r="Q42" s="172">
        <v>60.89</v>
      </c>
      <c r="R42" s="227">
        <v>3.42</v>
      </c>
      <c r="S42" s="227">
        <v>1.24</v>
      </c>
      <c r="T42" s="227">
        <v>3.74</v>
      </c>
      <c r="U42" s="227">
        <v>10.8</v>
      </c>
      <c r="V42" s="227">
        <v>14</v>
      </c>
      <c r="W42" s="227">
        <v>4.9000000000000004</v>
      </c>
      <c r="X42" s="227">
        <f t="shared" si="2"/>
        <v>9.1</v>
      </c>
      <c r="Y42" s="227">
        <v>7.82</v>
      </c>
      <c r="Z42" s="227">
        <v>13.61</v>
      </c>
      <c r="AA42" s="189">
        <v>510203608</v>
      </c>
      <c r="AB42" s="142" t="s">
        <v>42</v>
      </c>
    </row>
    <row r="43" spans="1:28" ht="18" customHeight="1" x14ac:dyDescent="0.2">
      <c r="B43" s="133"/>
      <c r="C43" s="149" t="s">
        <v>534</v>
      </c>
      <c r="D43" s="149" t="s">
        <v>535</v>
      </c>
      <c r="E43" s="142">
        <v>22359</v>
      </c>
      <c r="F43" s="142" t="s">
        <v>186</v>
      </c>
      <c r="G43" s="142" t="s">
        <v>189</v>
      </c>
      <c r="I43" s="142">
        <v>10</v>
      </c>
      <c r="J43" s="142" t="s">
        <v>310</v>
      </c>
      <c r="K43" s="178">
        <v>44197</v>
      </c>
      <c r="L43" s="178">
        <v>44286</v>
      </c>
      <c r="M43" s="172">
        <v>49.44</v>
      </c>
      <c r="N43" s="172">
        <v>52.04</v>
      </c>
      <c r="O43" s="172">
        <v>54.64</v>
      </c>
      <c r="P43" s="172">
        <v>57.24</v>
      </c>
      <c r="Q43" s="172">
        <v>59.85</v>
      </c>
      <c r="R43" s="227">
        <v>3.42</v>
      </c>
      <c r="S43" s="227">
        <v>1.29</v>
      </c>
      <c r="T43" s="170">
        <v>3.88</v>
      </c>
      <c r="U43" s="227">
        <v>10.55</v>
      </c>
      <c r="V43" s="227">
        <v>13.67</v>
      </c>
      <c r="W43" s="227">
        <v>4.78</v>
      </c>
      <c r="X43" s="227">
        <f t="shared" ref="X43:X46" si="3">V43-W43</f>
        <v>8.89</v>
      </c>
      <c r="Y43" s="227">
        <v>7.57</v>
      </c>
      <c r="Z43" s="227">
        <v>13.6</v>
      </c>
      <c r="AA43" s="189">
        <v>510204789</v>
      </c>
      <c r="AB43" s="142" t="s">
        <v>42</v>
      </c>
    </row>
    <row r="44" spans="1:28" ht="18" customHeight="1" x14ac:dyDescent="0.2">
      <c r="A44" s="142" t="s">
        <v>188</v>
      </c>
      <c r="B44" s="133"/>
      <c r="C44" s="228" t="s">
        <v>396</v>
      </c>
      <c r="D44" s="228" t="s">
        <v>222</v>
      </c>
      <c r="E44" s="229">
        <v>22391</v>
      </c>
      <c r="F44" s="229" t="s">
        <v>186</v>
      </c>
      <c r="G44" s="229" t="s">
        <v>189</v>
      </c>
      <c r="H44" s="228"/>
      <c r="I44" s="229">
        <v>17</v>
      </c>
      <c r="J44" s="229" t="s">
        <v>193</v>
      </c>
      <c r="K44" s="230">
        <v>44348</v>
      </c>
      <c r="L44" s="230">
        <v>44712</v>
      </c>
      <c r="M44" s="231">
        <v>55.03</v>
      </c>
      <c r="N44" s="227">
        <v>57.93</v>
      </c>
      <c r="O44" s="227">
        <v>60.83</v>
      </c>
      <c r="P44" s="227">
        <v>63.72</v>
      </c>
      <c r="Q44" s="227">
        <v>66.62</v>
      </c>
      <c r="R44" s="227">
        <v>3.42</v>
      </c>
      <c r="S44" s="227">
        <v>0.92</v>
      </c>
      <c r="T44" s="227">
        <v>2.81</v>
      </c>
      <c r="U44" s="227">
        <v>11.73</v>
      </c>
      <c r="V44" s="227">
        <v>14.57</v>
      </c>
      <c r="W44" s="227">
        <v>5.0999999999999996</v>
      </c>
      <c r="X44" s="227">
        <v>9.4700000000000006</v>
      </c>
      <c r="Y44" s="227">
        <v>8.17</v>
      </c>
      <c r="Z44" s="227">
        <v>13.6</v>
      </c>
      <c r="AA44" s="190">
        <v>510204197</v>
      </c>
      <c r="AB44" s="229" t="s">
        <v>42</v>
      </c>
    </row>
    <row r="45" spans="1:28" ht="18" customHeight="1" x14ac:dyDescent="0.2">
      <c r="B45" s="133"/>
      <c r="C45" s="167" t="s">
        <v>89</v>
      </c>
      <c r="D45" s="167" t="s">
        <v>272</v>
      </c>
      <c r="E45" s="133">
        <v>22391</v>
      </c>
      <c r="F45" s="133" t="s">
        <v>186</v>
      </c>
      <c r="G45" s="133" t="s">
        <v>188</v>
      </c>
      <c r="H45" s="133"/>
      <c r="I45" s="133">
        <v>20</v>
      </c>
      <c r="J45" s="133" t="s">
        <v>193</v>
      </c>
      <c r="K45" s="168">
        <v>44197</v>
      </c>
      <c r="L45" s="168">
        <v>44439</v>
      </c>
      <c r="M45" s="169">
        <v>56.16</v>
      </c>
      <c r="N45" s="170">
        <v>59.12</v>
      </c>
      <c r="O45" s="170">
        <v>62.08</v>
      </c>
      <c r="P45" s="170">
        <v>65.03</v>
      </c>
      <c r="Q45" s="170">
        <v>67.989999999999995</v>
      </c>
      <c r="R45" s="170">
        <v>3.42</v>
      </c>
      <c r="S45" s="170">
        <v>0.92</v>
      </c>
      <c r="T45" s="170">
        <v>2.2400000000000002</v>
      </c>
      <c r="U45" s="170">
        <v>10.8</v>
      </c>
      <c r="V45" s="170">
        <v>14.53</v>
      </c>
      <c r="W45" s="170">
        <v>5.09</v>
      </c>
      <c r="X45" s="170">
        <f t="shared" si="3"/>
        <v>9.44</v>
      </c>
      <c r="Y45" s="170">
        <v>8.26</v>
      </c>
      <c r="Z45" s="170">
        <v>10.92</v>
      </c>
      <c r="AA45" s="191">
        <v>510203050</v>
      </c>
      <c r="AB45" s="133" t="s">
        <v>42</v>
      </c>
    </row>
    <row r="46" spans="1:28" ht="18" customHeight="1" x14ac:dyDescent="0.2">
      <c r="B46" s="133"/>
      <c r="C46" s="167" t="s">
        <v>89</v>
      </c>
      <c r="D46" s="167" t="s">
        <v>272</v>
      </c>
      <c r="E46" s="133">
        <v>22391</v>
      </c>
      <c r="F46" s="133" t="s">
        <v>186</v>
      </c>
      <c r="G46" s="133" t="s">
        <v>188</v>
      </c>
      <c r="H46" s="133"/>
      <c r="I46" s="133">
        <v>20</v>
      </c>
      <c r="J46" s="133" t="s">
        <v>193</v>
      </c>
      <c r="K46" s="168">
        <v>44440</v>
      </c>
      <c r="L46" s="168">
        <v>44561</v>
      </c>
      <c r="M46" s="169">
        <v>56.43</v>
      </c>
      <c r="N46" s="170">
        <v>59.4</v>
      </c>
      <c r="O46" s="170">
        <v>62.37</v>
      </c>
      <c r="P46" s="170">
        <v>65.34</v>
      </c>
      <c r="Q46" s="170">
        <v>68.31</v>
      </c>
      <c r="R46" s="170">
        <v>2.54</v>
      </c>
      <c r="S46" s="170">
        <v>0.92</v>
      </c>
      <c r="T46" s="170">
        <v>2.2400000000000002</v>
      </c>
      <c r="U46" s="170">
        <v>10.86</v>
      </c>
      <c r="V46" s="170">
        <v>14.63</v>
      </c>
      <c r="W46" s="170">
        <v>5.12</v>
      </c>
      <c r="X46" s="170">
        <f t="shared" si="3"/>
        <v>9.5100000000000016</v>
      </c>
      <c r="Y46" s="170">
        <v>8.3000000000000007</v>
      </c>
      <c r="Z46" s="170">
        <v>10.92</v>
      </c>
      <c r="AA46" s="191">
        <v>510203050</v>
      </c>
      <c r="AB46" s="133" t="s">
        <v>42</v>
      </c>
    </row>
    <row r="47" spans="1:28" ht="18" customHeight="1" x14ac:dyDescent="0.2">
      <c r="B47" s="133"/>
      <c r="C47" s="149" t="s">
        <v>23</v>
      </c>
      <c r="D47" s="149" t="s">
        <v>195</v>
      </c>
      <c r="E47" s="142">
        <v>22391</v>
      </c>
      <c r="F47" s="142" t="s">
        <v>186</v>
      </c>
      <c r="G47" s="142" t="s">
        <v>188</v>
      </c>
      <c r="I47" s="142">
        <v>15</v>
      </c>
      <c r="J47" s="178" t="s">
        <v>29</v>
      </c>
      <c r="K47" s="178">
        <v>44197</v>
      </c>
      <c r="L47" s="178">
        <v>44286</v>
      </c>
      <c r="M47" s="172">
        <v>50.39</v>
      </c>
      <c r="N47" s="172">
        <v>53.04</v>
      </c>
      <c r="O47" s="227">
        <v>55.7</v>
      </c>
      <c r="P47" s="227">
        <v>58.35</v>
      </c>
      <c r="Q47" s="227">
        <v>61</v>
      </c>
      <c r="R47" s="227">
        <v>2.54</v>
      </c>
      <c r="S47" s="227">
        <v>0.86</v>
      </c>
      <c r="T47" s="170">
        <v>2.16</v>
      </c>
      <c r="U47" s="227">
        <v>10.75</v>
      </c>
      <c r="V47" s="227">
        <v>13.88</v>
      </c>
      <c r="W47" s="227">
        <v>4.8600000000000003</v>
      </c>
      <c r="X47" s="227">
        <f t="shared" si="0"/>
        <v>9.02</v>
      </c>
      <c r="Y47" s="227">
        <v>7.66</v>
      </c>
      <c r="Z47" s="227">
        <v>13.24</v>
      </c>
      <c r="AA47" s="179">
        <v>510203551</v>
      </c>
      <c r="AB47" s="142" t="s">
        <v>42</v>
      </c>
    </row>
    <row r="48" spans="1:28" ht="18" customHeight="1" x14ac:dyDescent="0.2">
      <c r="B48" s="133"/>
      <c r="C48" s="149" t="s">
        <v>496</v>
      </c>
      <c r="D48" s="149" t="s">
        <v>76</v>
      </c>
      <c r="E48" s="142">
        <v>22399</v>
      </c>
      <c r="F48" s="142" t="s">
        <v>186</v>
      </c>
      <c r="G48" s="142" t="s">
        <v>188</v>
      </c>
      <c r="I48" s="142">
        <v>85</v>
      </c>
      <c r="J48" s="142" t="s">
        <v>310</v>
      </c>
      <c r="K48" s="178">
        <v>44197</v>
      </c>
      <c r="L48" s="178">
        <v>44286</v>
      </c>
      <c r="M48" s="172">
        <v>48.82</v>
      </c>
      <c r="N48" s="227">
        <v>51.39</v>
      </c>
      <c r="O48" s="227">
        <v>53.96</v>
      </c>
      <c r="P48" s="227">
        <v>56.53</v>
      </c>
      <c r="Q48" s="227">
        <v>59.1</v>
      </c>
      <c r="R48" s="170">
        <v>2.54</v>
      </c>
      <c r="S48" s="227">
        <v>1.33</v>
      </c>
      <c r="T48" s="170">
        <v>1.88</v>
      </c>
      <c r="U48" s="227">
        <v>12</v>
      </c>
      <c r="V48" s="227">
        <v>14.39</v>
      </c>
      <c r="W48" s="227">
        <v>5.03</v>
      </c>
      <c r="X48" s="227">
        <f t="shared" si="0"/>
        <v>9.36</v>
      </c>
      <c r="Y48" s="227">
        <v>7.66</v>
      </c>
      <c r="Z48" s="227">
        <v>13.6</v>
      </c>
      <c r="AA48" s="142">
        <v>510201412</v>
      </c>
      <c r="AB48" s="142" t="s">
        <v>42</v>
      </c>
    </row>
    <row r="49" spans="1:28" ht="18" customHeight="1" x14ac:dyDescent="0.2">
      <c r="A49" s="142" t="s">
        <v>188</v>
      </c>
      <c r="B49" s="133"/>
      <c r="C49" s="188" t="s">
        <v>397</v>
      </c>
      <c r="D49" s="188" t="s">
        <v>398</v>
      </c>
      <c r="E49" s="192">
        <v>22419</v>
      </c>
      <c r="F49" s="142" t="s">
        <v>186</v>
      </c>
      <c r="G49" s="142" t="s">
        <v>189</v>
      </c>
      <c r="I49" s="142">
        <v>17</v>
      </c>
      <c r="J49" s="142" t="s">
        <v>187</v>
      </c>
      <c r="K49" s="178">
        <v>44287</v>
      </c>
      <c r="L49" s="178">
        <v>44651</v>
      </c>
      <c r="M49" s="172">
        <v>54</v>
      </c>
      <c r="N49" s="227">
        <v>56.84</v>
      </c>
      <c r="O49" s="227">
        <v>59.68</v>
      </c>
      <c r="P49" s="227">
        <v>62.52</v>
      </c>
      <c r="Q49" s="227">
        <v>65.37</v>
      </c>
      <c r="R49" s="227">
        <v>2.54</v>
      </c>
      <c r="S49" s="227">
        <v>1.02</v>
      </c>
      <c r="T49" s="227">
        <v>3.08</v>
      </c>
      <c r="U49" s="227">
        <v>10.7</v>
      </c>
      <c r="V49" s="227">
        <v>14.1</v>
      </c>
      <c r="W49" s="227">
        <v>4.9400000000000004</v>
      </c>
      <c r="X49" s="227">
        <v>9.16</v>
      </c>
      <c r="Y49" s="227">
        <v>8.1199999999999992</v>
      </c>
      <c r="Z49" s="227">
        <v>13.6</v>
      </c>
      <c r="AA49" s="142">
        <v>510204244</v>
      </c>
      <c r="AB49" s="142" t="s">
        <v>40</v>
      </c>
    </row>
    <row r="50" spans="1:28" ht="18" customHeight="1" x14ac:dyDescent="0.2">
      <c r="A50" s="142" t="s">
        <v>188</v>
      </c>
      <c r="B50" s="133"/>
      <c r="C50" s="188" t="s">
        <v>397</v>
      </c>
      <c r="D50" s="188" t="s">
        <v>398</v>
      </c>
      <c r="E50" s="192">
        <v>22419</v>
      </c>
      <c r="F50" s="142" t="s">
        <v>186</v>
      </c>
      <c r="G50" s="142" t="s">
        <v>189</v>
      </c>
      <c r="I50" s="142">
        <v>17</v>
      </c>
      <c r="J50" s="142" t="s">
        <v>187</v>
      </c>
      <c r="K50" s="178">
        <v>44652</v>
      </c>
      <c r="L50" s="178">
        <v>45016</v>
      </c>
      <c r="M50" s="172">
        <v>55.44</v>
      </c>
      <c r="N50" s="227">
        <v>58.36</v>
      </c>
      <c r="O50" s="227">
        <v>61.28</v>
      </c>
      <c r="P50" s="227">
        <v>64.2</v>
      </c>
      <c r="Q50" s="227">
        <v>67.11</v>
      </c>
      <c r="R50" s="170">
        <v>2.54</v>
      </c>
      <c r="S50" s="227">
        <v>1.02</v>
      </c>
      <c r="T50" s="227">
        <v>3.08</v>
      </c>
      <c r="U50" s="227">
        <v>10.96</v>
      </c>
      <c r="V50" s="227">
        <v>14.44</v>
      </c>
      <c r="W50" s="227">
        <v>5.05</v>
      </c>
      <c r="X50" s="227">
        <v>9.39</v>
      </c>
      <c r="Y50" s="227">
        <v>8.33</v>
      </c>
      <c r="Z50" s="227">
        <v>13.6</v>
      </c>
      <c r="AA50" s="142">
        <v>510204244</v>
      </c>
      <c r="AB50" s="142" t="s">
        <v>40</v>
      </c>
    </row>
    <row r="51" spans="1:28" ht="18" customHeight="1" x14ac:dyDescent="0.2">
      <c r="B51" s="133"/>
      <c r="C51" s="149" t="s">
        <v>572</v>
      </c>
      <c r="D51" s="149" t="s">
        <v>393</v>
      </c>
      <c r="E51" s="142">
        <v>22419</v>
      </c>
      <c r="F51" s="142" t="s">
        <v>186</v>
      </c>
      <c r="G51" s="142" t="s">
        <v>189</v>
      </c>
      <c r="I51" s="142">
        <v>30</v>
      </c>
      <c r="J51" s="142" t="s">
        <v>29</v>
      </c>
      <c r="K51" s="178">
        <v>44228</v>
      </c>
      <c r="L51" s="178">
        <v>44592</v>
      </c>
      <c r="M51" s="172">
        <v>46.84</v>
      </c>
      <c r="N51" s="227">
        <v>49.3</v>
      </c>
      <c r="O51" s="227">
        <v>51.77</v>
      </c>
      <c r="P51" s="227">
        <v>54.23</v>
      </c>
      <c r="Q51" s="227">
        <v>56.7</v>
      </c>
      <c r="R51" s="227">
        <v>2.54</v>
      </c>
      <c r="S51" s="227"/>
      <c r="T51" s="227">
        <v>1.7</v>
      </c>
      <c r="U51" s="227">
        <v>10</v>
      </c>
      <c r="V51" s="227">
        <v>13.6</v>
      </c>
      <c r="W51" s="227">
        <v>4.74</v>
      </c>
      <c r="X51" s="227">
        <f t="shared" si="0"/>
        <v>8.86</v>
      </c>
      <c r="Y51" s="227">
        <v>8.02</v>
      </c>
      <c r="Z51" s="227">
        <v>13.6</v>
      </c>
      <c r="AA51" s="142">
        <v>510204938</v>
      </c>
      <c r="AB51" s="142" t="s">
        <v>40</v>
      </c>
    </row>
    <row r="52" spans="1:28" ht="18" customHeight="1" x14ac:dyDescent="0.2">
      <c r="B52" s="133"/>
      <c r="C52" s="149" t="s">
        <v>36</v>
      </c>
      <c r="D52" s="149" t="s">
        <v>302</v>
      </c>
      <c r="E52" s="142">
        <v>22459</v>
      </c>
      <c r="F52" s="149" t="s">
        <v>186</v>
      </c>
      <c r="G52" s="142" t="s">
        <v>188</v>
      </c>
      <c r="I52" s="142">
        <v>20</v>
      </c>
      <c r="J52" s="142" t="s">
        <v>193</v>
      </c>
      <c r="K52" s="178">
        <v>43435</v>
      </c>
      <c r="L52" s="178">
        <v>43799</v>
      </c>
      <c r="M52" s="172">
        <v>51.95</v>
      </c>
      <c r="N52" s="172">
        <v>54.69</v>
      </c>
      <c r="O52" s="227">
        <v>57.42</v>
      </c>
      <c r="P52" s="227">
        <v>60.16</v>
      </c>
      <c r="Q52" s="227">
        <v>62.89</v>
      </c>
      <c r="R52" s="170">
        <v>2.54</v>
      </c>
      <c r="S52" s="227"/>
      <c r="T52" s="227">
        <v>2.77</v>
      </c>
      <c r="U52" s="227">
        <v>10.4</v>
      </c>
      <c r="V52" s="227">
        <v>14.05</v>
      </c>
      <c r="W52" s="227">
        <v>4.92</v>
      </c>
      <c r="X52" s="227">
        <v>9.1300000000000008</v>
      </c>
      <c r="Y52" s="227">
        <v>8.16</v>
      </c>
      <c r="Z52" s="227">
        <v>10.130000000000001</v>
      </c>
      <c r="AA52" s="142">
        <v>510202709</v>
      </c>
      <c r="AB52" s="142" t="s">
        <v>40</v>
      </c>
    </row>
    <row r="53" spans="1:28" ht="18" customHeight="1" x14ac:dyDescent="0.2">
      <c r="B53" s="133"/>
      <c r="C53" s="228" t="s">
        <v>338</v>
      </c>
      <c r="D53" s="228" t="s">
        <v>337</v>
      </c>
      <c r="E53" s="229">
        <v>22523</v>
      </c>
      <c r="F53" s="229" t="s">
        <v>186</v>
      </c>
      <c r="G53" s="229" t="s">
        <v>188</v>
      </c>
      <c r="H53" s="229"/>
      <c r="I53" s="229">
        <v>20</v>
      </c>
      <c r="J53" s="229" t="s">
        <v>308</v>
      </c>
      <c r="K53" s="230">
        <v>44228</v>
      </c>
      <c r="L53" s="230">
        <v>44286</v>
      </c>
      <c r="M53" s="231">
        <v>49.36</v>
      </c>
      <c r="N53" s="231">
        <v>51.96</v>
      </c>
      <c r="O53" s="180">
        <v>54.56</v>
      </c>
      <c r="P53" s="180">
        <v>57.16</v>
      </c>
      <c r="Q53" s="180">
        <v>59.75</v>
      </c>
      <c r="R53" s="227">
        <v>2.54</v>
      </c>
      <c r="S53" s="180">
        <v>1.39</v>
      </c>
      <c r="T53" s="180">
        <v>4.17</v>
      </c>
      <c r="U53" s="180">
        <v>10.5</v>
      </c>
      <c r="V53" s="180">
        <v>13.9</v>
      </c>
      <c r="W53" s="180">
        <v>4.87</v>
      </c>
      <c r="X53" s="180">
        <f>V53-W53</f>
        <v>9.0300000000000011</v>
      </c>
      <c r="Y53" s="180">
        <v>7.66</v>
      </c>
      <c r="Z53" s="180">
        <v>9.65</v>
      </c>
      <c r="AA53" s="181">
        <v>510203926</v>
      </c>
      <c r="AB53" s="229" t="s">
        <v>41</v>
      </c>
    </row>
    <row r="54" spans="1:28" ht="18" customHeight="1" x14ac:dyDescent="0.2">
      <c r="B54" s="133"/>
      <c r="C54" s="149" t="s">
        <v>538</v>
      </c>
      <c r="D54" s="149" t="s">
        <v>507</v>
      </c>
      <c r="E54" s="142">
        <v>22525</v>
      </c>
      <c r="F54" s="142" t="s">
        <v>186</v>
      </c>
      <c r="G54" s="142" t="s">
        <v>189</v>
      </c>
      <c r="I54" s="142">
        <v>17</v>
      </c>
      <c r="J54" s="142" t="s">
        <v>29</v>
      </c>
      <c r="K54" s="178">
        <v>44013</v>
      </c>
      <c r="L54" s="178">
        <v>44377</v>
      </c>
      <c r="M54" s="172">
        <v>50.55</v>
      </c>
      <c r="N54" s="172">
        <v>53.21</v>
      </c>
      <c r="O54" s="227">
        <v>55.87</v>
      </c>
      <c r="P54" s="227">
        <v>58.53</v>
      </c>
      <c r="Q54" s="227">
        <v>61.19</v>
      </c>
      <c r="R54" s="170">
        <v>2.54</v>
      </c>
      <c r="S54" s="227">
        <v>0.95</v>
      </c>
      <c r="T54" s="227">
        <v>2.85</v>
      </c>
      <c r="U54" s="227">
        <v>10.75</v>
      </c>
      <c r="V54" s="227">
        <v>13.92</v>
      </c>
      <c r="W54" s="227">
        <v>4.8600000000000003</v>
      </c>
      <c r="X54" s="227">
        <v>9.06</v>
      </c>
      <c r="Y54" s="227">
        <v>7.64</v>
      </c>
      <c r="Z54" s="227">
        <v>13.6</v>
      </c>
      <c r="AA54" s="142">
        <v>510204790</v>
      </c>
      <c r="AB54" s="142" t="s">
        <v>40</v>
      </c>
    </row>
    <row r="55" spans="1:28" ht="18" customHeight="1" x14ac:dyDescent="0.2">
      <c r="A55" s="142" t="s">
        <v>188</v>
      </c>
      <c r="B55" s="133"/>
      <c r="C55" s="149" t="s">
        <v>143</v>
      </c>
      <c r="D55" s="149" t="s">
        <v>303</v>
      </c>
      <c r="E55" s="142">
        <v>22525</v>
      </c>
      <c r="F55" s="142" t="s">
        <v>186</v>
      </c>
      <c r="G55" s="142" t="s">
        <v>188</v>
      </c>
      <c r="I55" s="142">
        <v>17</v>
      </c>
      <c r="J55" s="142" t="s">
        <v>187</v>
      </c>
      <c r="K55" s="178">
        <v>44287</v>
      </c>
      <c r="L55" s="178">
        <v>44651</v>
      </c>
      <c r="M55" s="172">
        <v>52.91</v>
      </c>
      <c r="N55" s="227">
        <v>55.69</v>
      </c>
      <c r="O55" s="227">
        <v>58.47</v>
      </c>
      <c r="P55" s="227">
        <v>61.26</v>
      </c>
      <c r="Q55" s="227">
        <v>64.040000000000006</v>
      </c>
      <c r="R55" s="227">
        <v>2.54</v>
      </c>
      <c r="S55" s="227">
        <v>1.06</v>
      </c>
      <c r="T55" s="227">
        <v>3.19</v>
      </c>
      <c r="U55" s="227">
        <v>10.7</v>
      </c>
      <c r="V55" s="227">
        <v>13.76</v>
      </c>
      <c r="W55" s="227">
        <v>4.8099999999999996</v>
      </c>
      <c r="X55" s="227">
        <v>8.9499999999999993</v>
      </c>
      <c r="Y55" s="227">
        <v>8.1199999999999992</v>
      </c>
      <c r="Z55" s="227">
        <v>13.33</v>
      </c>
      <c r="AA55" s="142">
        <v>510202594</v>
      </c>
      <c r="AB55" s="142" t="s">
        <v>40</v>
      </c>
    </row>
    <row r="56" spans="1:28" ht="18" customHeight="1" x14ac:dyDescent="0.2">
      <c r="A56" s="142" t="s">
        <v>188</v>
      </c>
      <c r="B56" s="133"/>
      <c r="C56" s="149" t="s">
        <v>143</v>
      </c>
      <c r="D56" s="149" t="s">
        <v>303</v>
      </c>
      <c r="E56" s="142">
        <v>22525</v>
      </c>
      <c r="F56" s="142" t="s">
        <v>186</v>
      </c>
      <c r="G56" s="142" t="s">
        <v>188</v>
      </c>
      <c r="I56" s="142">
        <v>17</v>
      </c>
      <c r="J56" s="142" t="s">
        <v>187</v>
      </c>
      <c r="K56" s="178">
        <v>44652</v>
      </c>
      <c r="L56" s="178">
        <v>45016</v>
      </c>
      <c r="M56" s="172">
        <v>54.31</v>
      </c>
      <c r="N56" s="227">
        <v>57.17</v>
      </c>
      <c r="O56" s="227">
        <v>60.03</v>
      </c>
      <c r="P56" s="227">
        <v>62.89</v>
      </c>
      <c r="Q56" s="227">
        <v>65.75</v>
      </c>
      <c r="R56" s="170">
        <v>2.54</v>
      </c>
      <c r="S56" s="227">
        <v>1.06</v>
      </c>
      <c r="T56" s="227">
        <v>3.19</v>
      </c>
      <c r="U56" s="227">
        <v>10.96</v>
      </c>
      <c r="V56" s="227">
        <v>14.1</v>
      </c>
      <c r="W56" s="227">
        <v>4.9400000000000004</v>
      </c>
      <c r="X56" s="227">
        <v>9.16</v>
      </c>
      <c r="Y56" s="227">
        <v>8.33</v>
      </c>
      <c r="Z56" s="227">
        <v>13.33</v>
      </c>
      <c r="AA56" s="142">
        <v>510202594</v>
      </c>
      <c r="AB56" s="142" t="s">
        <v>40</v>
      </c>
    </row>
    <row r="57" spans="1:28" ht="18" customHeight="1" x14ac:dyDescent="0.2">
      <c r="B57" s="133"/>
      <c r="C57" s="149" t="s">
        <v>567</v>
      </c>
      <c r="D57" s="149" t="s">
        <v>66</v>
      </c>
      <c r="E57" s="142">
        <v>22527</v>
      </c>
      <c r="F57" s="142" t="s">
        <v>186</v>
      </c>
      <c r="G57" s="142" t="s">
        <v>188</v>
      </c>
      <c r="I57" s="142">
        <v>20</v>
      </c>
      <c r="J57" s="142" t="s">
        <v>193</v>
      </c>
      <c r="K57" s="178">
        <v>44197</v>
      </c>
      <c r="L57" s="178">
        <v>44439</v>
      </c>
      <c r="M57" s="172">
        <v>56.9</v>
      </c>
      <c r="N57" s="227">
        <v>59.89</v>
      </c>
      <c r="O57" s="227">
        <v>62.89</v>
      </c>
      <c r="P57" s="227">
        <v>65.88</v>
      </c>
      <c r="Q57" s="227">
        <v>68.88</v>
      </c>
      <c r="R57" s="227">
        <v>2.54</v>
      </c>
      <c r="S57" s="227">
        <v>0.94</v>
      </c>
      <c r="T57" s="227">
        <v>2.2400000000000002</v>
      </c>
      <c r="U57" s="227">
        <v>10.8</v>
      </c>
      <c r="V57" s="227">
        <v>14.73</v>
      </c>
      <c r="W57" s="227">
        <v>5.16</v>
      </c>
      <c r="X57" s="227">
        <v>9.57</v>
      </c>
      <c r="Y57" s="227">
        <v>8.2799999999999994</v>
      </c>
      <c r="Z57" s="227">
        <v>10.7</v>
      </c>
      <c r="AA57" s="142">
        <v>510202446</v>
      </c>
      <c r="AB57" s="142" t="s">
        <v>40</v>
      </c>
    </row>
    <row r="58" spans="1:28" ht="18" customHeight="1" x14ac:dyDescent="0.2">
      <c r="B58" s="133"/>
      <c r="C58" s="149" t="s">
        <v>567</v>
      </c>
      <c r="D58" s="149" t="s">
        <v>66</v>
      </c>
      <c r="E58" s="142">
        <v>22527</v>
      </c>
      <c r="F58" s="142" t="s">
        <v>186</v>
      </c>
      <c r="G58" s="142" t="s">
        <v>188</v>
      </c>
      <c r="I58" s="142">
        <v>20</v>
      </c>
      <c r="J58" s="142" t="s">
        <v>193</v>
      </c>
      <c r="K58" s="178">
        <v>44440</v>
      </c>
      <c r="L58" s="178">
        <v>44561</v>
      </c>
      <c r="M58" s="172">
        <v>57.18</v>
      </c>
      <c r="N58" s="227">
        <v>60.19</v>
      </c>
      <c r="O58" s="227">
        <v>63.2</v>
      </c>
      <c r="P58" s="227">
        <v>66.209999999999994</v>
      </c>
      <c r="Q58" s="227">
        <v>69.23</v>
      </c>
      <c r="R58" s="170">
        <v>2.54</v>
      </c>
      <c r="S58" s="227"/>
      <c r="T58" s="227">
        <v>2.2400000000000002</v>
      </c>
      <c r="U58" s="227">
        <v>10.86</v>
      </c>
      <c r="V58" s="227">
        <v>14.83</v>
      </c>
      <c r="W58" s="227">
        <v>5.19</v>
      </c>
      <c r="X58" s="227">
        <f>V58-W58</f>
        <v>9.64</v>
      </c>
      <c r="Y58" s="227">
        <v>8.2799999999999994</v>
      </c>
      <c r="Z58" s="227">
        <v>10.7</v>
      </c>
      <c r="AA58" s="142">
        <v>510202446</v>
      </c>
      <c r="AB58" s="142" t="s">
        <v>40</v>
      </c>
    </row>
    <row r="59" spans="1:28" ht="18" customHeight="1" x14ac:dyDescent="0.2">
      <c r="B59" s="133"/>
      <c r="C59" s="149" t="s">
        <v>391</v>
      </c>
      <c r="D59" s="149" t="s">
        <v>390</v>
      </c>
      <c r="E59" s="142">
        <v>22547</v>
      </c>
      <c r="F59" s="142" t="s">
        <v>186</v>
      </c>
      <c r="G59" s="142" t="s">
        <v>188</v>
      </c>
      <c r="I59" s="142">
        <v>15</v>
      </c>
      <c r="J59" s="142" t="s">
        <v>29</v>
      </c>
      <c r="K59" s="178">
        <v>44013</v>
      </c>
      <c r="L59" s="178">
        <v>44377</v>
      </c>
      <c r="M59" s="172">
        <v>46.02</v>
      </c>
      <c r="N59" s="172">
        <v>48.44</v>
      </c>
      <c r="O59" s="172">
        <v>50.86</v>
      </c>
      <c r="P59" s="227">
        <v>53.28</v>
      </c>
      <c r="Q59" s="227">
        <v>55.71</v>
      </c>
      <c r="R59" s="227">
        <v>2.54</v>
      </c>
      <c r="S59" s="227">
        <v>1.47</v>
      </c>
      <c r="T59" s="227">
        <v>2.91</v>
      </c>
      <c r="U59" s="227">
        <v>10.75</v>
      </c>
      <c r="V59" s="227">
        <v>13.92</v>
      </c>
      <c r="W59" s="227">
        <v>4.8600000000000003</v>
      </c>
      <c r="X59" s="227">
        <f t="shared" si="0"/>
        <v>9.0599999999999987</v>
      </c>
      <c r="Y59" s="227">
        <v>7.16</v>
      </c>
      <c r="Z59" s="227">
        <v>13.45</v>
      </c>
      <c r="AA59" s="142">
        <v>510204131</v>
      </c>
      <c r="AB59" s="142" t="s">
        <v>40</v>
      </c>
    </row>
    <row r="60" spans="1:28" ht="18" customHeight="1" x14ac:dyDescent="0.2">
      <c r="A60" s="142" t="s">
        <v>188</v>
      </c>
      <c r="B60" s="133"/>
      <c r="C60" s="149" t="s">
        <v>600</v>
      </c>
      <c r="D60" s="149" t="s">
        <v>153</v>
      </c>
      <c r="E60" s="142">
        <v>22547</v>
      </c>
      <c r="F60" s="142" t="s">
        <v>186</v>
      </c>
      <c r="G60" s="142" t="s">
        <v>188</v>
      </c>
      <c r="I60" s="142">
        <v>18</v>
      </c>
      <c r="J60" s="142" t="s">
        <v>29</v>
      </c>
      <c r="K60" s="230">
        <v>44378</v>
      </c>
      <c r="L60" s="230">
        <v>44742</v>
      </c>
      <c r="M60" s="231">
        <v>47.65</v>
      </c>
      <c r="N60" s="231">
        <v>50.16</v>
      </c>
      <c r="O60" s="231">
        <v>52.66</v>
      </c>
      <c r="P60" s="231">
        <v>55.17</v>
      </c>
      <c r="Q60" s="231">
        <v>57.68</v>
      </c>
      <c r="R60" s="227">
        <v>2.54</v>
      </c>
      <c r="S60" s="227">
        <v>0.81</v>
      </c>
      <c r="T60" s="227">
        <v>3.06</v>
      </c>
      <c r="U60" s="227">
        <v>9.8800000000000008</v>
      </c>
      <c r="V60" s="227">
        <v>13.79</v>
      </c>
      <c r="W60" s="227">
        <v>4.83</v>
      </c>
      <c r="X60" s="227">
        <v>8.9600000000000009</v>
      </c>
      <c r="Y60" s="227">
        <v>7.41</v>
      </c>
      <c r="Z60" s="227">
        <v>13.6</v>
      </c>
      <c r="AA60" s="229">
        <v>510204949</v>
      </c>
      <c r="AB60" s="229" t="s">
        <v>40</v>
      </c>
    </row>
    <row r="61" spans="1:28" ht="18" customHeight="1" x14ac:dyDescent="0.2">
      <c r="A61" s="142" t="s">
        <v>188</v>
      </c>
      <c r="B61" s="133"/>
      <c r="C61" s="149" t="s">
        <v>606</v>
      </c>
      <c r="D61" s="149" t="s">
        <v>607</v>
      </c>
      <c r="E61" s="142">
        <v>22549</v>
      </c>
      <c r="F61" s="142" t="s">
        <v>186</v>
      </c>
      <c r="G61" s="142" t="s">
        <v>188</v>
      </c>
      <c r="I61" s="142">
        <v>18</v>
      </c>
      <c r="J61" s="142" t="s">
        <v>193</v>
      </c>
      <c r="K61" s="178">
        <v>44470</v>
      </c>
      <c r="L61" s="178">
        <v>44834</v>
      </c>
      <c r="M61" s="172">
        <v>54.76</v>
      </c>
      <c r="N61" s="170">
        <v>55.64</v>
      </c>
      <c r="O61" s="170">
        <v>60.52</v>
      </c>
      <c r="P61" s="170">
        <v>63.4</v>
      </c>
      <c r="Q61" s="170">
        <v>66.290000000000006</v>
      </c>
      <c r="R61" s="170">
        <v>2.54</v>
      </c>
      <c r="S61" s="227"/>
      <c r="T61" s="227"/>
      <c r="U61" s="170">
        <v>10.77</v>
      </c>
      <c r="V61" s="170">
        <v>14.41</v>
      </c>
      <c r="W61" s="170">
        <v>5.04</v>
      </c>
      <c r="X61" s="170">
        <f>V61-W61</f>
        <v>9.370000000000001</v>
      </c>
      <c r="Y61" s="170">
        <v>8.09</v>
      </c>
      <c r="Z61" s="170"/>
      <c r="AA61" s="142">
        <v>510205063</v>
      </c>
      <c r="AB61" s="142" t="s">
        <v>40</v>
      </c>
    </row>
    <row r="62" spans="1:28" ht="18" customHeight="1" x14ac:dyDescent="0.2">
      <c r="A62" s="142" t="s">
        <v>188</v>
      </c>
      <c r="B62" s="133"/>
      <c r="C62" s="149" t="s">
        <v>239</v>
      </c>
      <c r="D62" s="149" t="s">
        <v>240</v>
      </c>
      <c r="E62" s="142">
        <v>22559</v>
      </c>
      <c r="F62" s="142" t="s">
        <v>186</v>
      </c>
      <c r="G62" s="142" t="s">
        <v>188</v>
      </c>
      <c r="I62" s="142">
        <v>18</v>
      </c>
      <c r="J62" s="142" t="s">
        <v>187</v>
      </c>
      <c r="K62" s="178">
        <v>44287</v>
      </c>
      <c r="L62" s="178">
        <v>44651</v>
      </c>
      <c r="M62" s="172">
        <v>54</v>
      </c>
      <c r="N62" s="227">
        <v>56.84</v>
      </c>
      <c r="O62" s="227">
        <v>59.68</v>
      </c>
      <c r="P62" s="227">
        <v>62.52</v>
      </c>
      <c r="Q62" s="227">
        <v>65.37</v>
      </c>
      <c r="R62" s="227">
        <v>2.54</v>
      </c>
      <c r="S62" s="227">
        <v>0.9</v>
      </c>
      <c r="T62" s="227">
        <v>2.59</v>
      </c>
      <c r="U62" s="227">
        <v>10.7</v>
      </c>
      <c r="V62" s="227">
        <v>14.1</v>
      </c>
      <c r="W62" s="227">
        <v>4.9400000000000004</v>
      </c>
      <c r="X62" s="227">
        <v>9.16</v>
      </c>
      <c r="Y62" s="227">
        <v>8.1199999999999992</v>
      </c>
      <c r="Z62" s="227">
        <v>13.6</v>
      </c>
      <c r="AA62" s="179">
        <v>510203620</v>
      </c>
      <c r="AB62" s="142" t="s">
        <v>40</v>
      </c>
    </row>
    <row r="63" spans="1:28" ht="18" customHeight="1" x14ac:dyDescent="0.2">
      <c r="A63" s="142" t="s">
        <v>188</v>
      </c>
      <c r="B63" s="133"/>
      <c r="C63" s="149" t="s">
        <v>239</v>
      </c>
      <c r="D63" s="149" t="s">
        <v>240</v>
      </c>
      <c r="E63" s="142">
        <v>22559</v>
      </c>
      <c r="F63" s="142" t="s">
        <v>186</v>
      </c>
      <c r="G63" s="142" t="s">
        <v>188</v>
      </c>
      <c r="I63" s="142">
        <v>18</v>
      </c>
      <c r="J63" s="142" t="s">
        <v>187</v>
      </c>
      <c r="K63" s="178">
        <v>44652</v>
      </c>
      <c r="L63" s="178">
        <v>45016</v>
      </c>
      <c r="M63" s="172">
        <v>55.44</v>
      </c>
      <c r="N63" s="227">
        <v>58.36</v>
      </c>
      <c r="O63" s="227">
        <v>61.28</v>
      </c>
      <c r="P63" s="227">
        <v>64.2</v>
      </c>
      <c r="Q63" s="227">
        <v>67.11</v>
      </c>
      <c r="R63" s="170">
        <v>2.54</v>
      </c>
      <c r="S63" s="227">
        <v>0.9</v>
      </c>
      <c r="T63" s="227">
        <v>2.59</v>
      </c>
      <c r="U63" s="227">
        <v>10.96</v>
      </c>
      <c r="V63" s="227">
        <v>14.44</v>
      </c>
      <c r="W63" s="227">
        <v>5.05</v>
      </c>
      <c r="X63" s="227">
        <v>9.39</v>
      </c>
      <c r="Y63" s="227">
        <v>8.33</v>
      </c>
      <c r="Z63" s="227">
        <v>13.6</v>
      </c>
      <c r="AA63" s="179">
        <v>510203620</v>
      </c>
      <c r="AB63" s="142" t="s">
        <v>40</v>
      </c>
    </row>
    <row r="64" spans="1:28" ht="18" customHeight="1" x14ac:dyDescent="0.25">
      <c r="A64" s="142" t="s">
        <v>188</v>
      </c>
      <c r="B64" s="133"/>
      <c r="C64" s="228" t="s">
        <v>560</v>
      </c>
      <c r="D64" s="228" t="s">
        <v>546</v>
      </c>
      <c r="E64" s="229">
        <v>22607</v>
      </c>
      <c r="F64" s="229" t="s">
        <v>186</v>
      </c>
      <c r="G64" s="229" t="s">
        <v>188</v>
      </c>
      <c r="H64" s="228"/>
      <c r="I64" s="229">
        <v>25</v>
      </c>
      <c r="J64" s="229" t="s">
        <v>187</v>
      </c>
      <c r="K64" s="230">
        <v>44440</v>
      </c>
      <c r="L64" s="230">
        <v>44804</v>
      </c>
      <c r="M64" s="231">
        <v>57.97</v>
      </c>
      <c r="N64" s="227">
        <v>61.02</v>
      </c>
      <c r="O64" s="227">
        <v>64.069999999999993</v>
      </c>
      <c r="P64" s="227">
        <v>67.12</v>
      </c>
      <c r="Q64" s="227">
        <v>70.17</v>
      </c>
      <c r="R64" s="227">
        <v>2.54</v>
      </c>
      <c r="S64" s="227"/>
      <c r="T64" s="227">
        <v>2.17</v>
      </c>
      <c r="U64" s="227">
        <v>10.75</v>
      </c>
      <c r="V64" s="227">
        <v>13.95</v>
      </c>
      <c r="W64" s="227">
        <v>4.88</v>
      </c>
      <c r="X64" s="227">
        <v>9.07</v>
      </c>
      <c r="Y64" s="227">
        <v>7.85</v>
      </c>
      <c r="Z64" s="227"/>
      <c r="AA64" s="229">
        <v>510204767</v>
      </c>
      <c r="AB64" s="229" t="s">
        <v>40</v>
      </c>
    </row>
    <row r="65" spans="2:28" ht="18" customHeight="1" x14ac:dyDescent="0.2">
      <c r="B65" s="133"/>
      <c r="C65" s="149" t="s">
        <v>283</v>
      </c>
      <c r="D65" s="149" t="s">
        <v>284</v>
      </c>
      <c r="E65" s="142">
        <v>22763</v>
      </c>
      <c r="F65" s="149" t="s">
        <v>186</v>
      </c>
      <c r="G65" s="142" t="s">
        <v>188</v>
      </c>
      <c r="I65" s="142">
        <v>15</v>
      </c>
      <c r="J65" s="142" t="s">
        <v>193</v>
      </c>
      <c r="K65" s="178">
        <v>44197</v>
      </c>
      <c r="L65" s="178">
        <v>44439</v>
      </c>
      <c r="M65" s="172">
        <v>56.9</v>
      </c>
      <c r="N65" s="227">
        <v>59.89</v>
      </c>
      <c r="O65" s="227">
        <v>62.89</v>
      </c>
      <c r="P65" s="227">
        <v>65.88</v>
      </c>
      <c r="Q65" s="227">
        <v>68.88</v>
      </c>
      <c r="R65" s="170">
        <v>2.54</v>
      </c>
      <c r="S65" s="227">
        <v>0.94</v>
      </c>
      <c r="T65" s="227">
        <v>2.2400000000000002</v>
      </c>
      <c r="U65" s="227">
        <v>10.8</v>
      </c>
      <c r="V65" s="227">
        <v>14.73</v>
      </c>
      <c r="W65" s="227">
        <v>5.16</v>
      </c>
      <c r="X65" s="227">
        <f>V65-W65</f>
        <v>9.57</v>
      </c>
      <c r="Y65" s="227">
        <v>8.2799999999999994</v>
      </c>
      <c r="Z65" s="227">
        <v>10.7</v>
      </c>
      <c r="AA65" s="142">
        <v>500201398</v>
      </c>
      <c r="AB65" s="142" t="s">
        <v>40</v>
      </c>
    </row>
    <row r="66" spans="2:28" ht="17.7" customHeight="1" x14ac:dyDescent="0.2">
      <c r="C66" s="149" t="s">
        <v>283</v>
      </c>
      <c r="D66" s="149" t="s">
        <v>284</v>
      </c>
      <c r="E66" s="142">
        <v>22763</v>
      </c>
      <c r="F66" s="149" t="s">
        <v>186</v>
      </c>
      <c r="G66" s="142" t="s">
        <v>188</v>
      </c>
      <c r="I66" s="142">
        <v>15</v>
      </c>
      <c r="J66" s="142" t="s">
        <v>193</v>
      </c>
      <c r="K66" s="178">
        <v>44440</v>
      </c>
      <c r="L66" s="178">
        <v>44561</v>
      </c>
      <c r="M66" s="172">
        <v>57.18</v>
      </c>
      <c r="N66" s="227">
        <v>60.19</v>
      </c>
      <c r="O66" s="227">
        <v>63.2</v>
      </c>
      <c r="P66" s="227">
        <v>66.209999999999994</v>
      </c>
      <c r="Q66" s="227">
        <v>69.23</v>
      </c>
      <c r="R66" s="227">
        <v>2.54</v>
      </c>
      <c r="T66" s="227">
        <v>2.2400000000000002</v>
      </c>
      <c r="U66" s="227">
        <v>10.86</v>
      </c>
      <c r="V66" s="227">
        <v>14.83</v>
      </c>
      <c r="W66" s="227">
        <v>5.19</v>
      </c>
      <c r="X66" s="227">
        <f>V66-W66</f>
        <v>9.64</v>
      </c>
      <c r="Y66" s="227">
        <v>8.2799999999999994</v>
      </c>
      <c r="Z66" s="227">
        <v>10.7</v>
      </c>
      <c r="AA66" s="142">
        <v>500201398</v>
      </c>
      <c r="AB66" s="142" t="s">
        <v>40</v>
      </c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01.10.2021</oddHeader>
    <oddFooter>&amp;L* nur bei Inanspruchnahme, Bestandteil des Pflegesatzes
** Unterkunft und Verpflegung incl. Lebenmittel&amp;CSeite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4"/>
  <dimension ref="A1:G37"/>
  <sheetViews>
    <sheetView zoomScale="85" zoomScaleNormal="75"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9" sqref="A9"/>
    </sheetView>
  </sheetViews>
  <sheetFormatPr baseColWidth="10" defaultRowHeight="12.45" x14ac:dyDescent="0.2"/>
  <cols>
    <col min="1" max="1" width="40.875" customWidth="1"/>
    <col min="2" max="2" width="51.875" bestFit="1" customWidth="1"/>
    <col min="3" max="3" width="27.625" bestFit="1" customWidth="1"/>
    <col min="4" max="4" width="7.875" style="3" customWidth="1"/>
    <col min="5" max="5" width="9" style="3" bestFit="1" customWidth="1"/>
    <col min="6" max="6" width="12.75" customWidth="1"/>
    <col min="7" max="7" width="22.625" customWidth="1"/>
  </cols>
  <sheetData>
    <row r="1" spans="1:7" x14ac:dyDescent="0.2">
      <c r="A1" s="1"/>
      <c r="B1" s="1"/>
      <c r="C1" s="1"/>
      <c r="D1" s="1"/>
      <c r="E1" s="1"/>
    </row>
    <row r="2" spans="1:7" x14ac:dyDescent="0.2">
      <c r="A2" s="1"/>
      <c r="B2" s="1"/>
      <c r="C2" s="1"/>
      <c r="D2" s="1"/>
      <c r="E2" s="1"/>
    </row>
    <row r="3" spans="1:7" ht="13.1" x14ac:dyDescent="0.25">
      <c r="A3" s="2"/>
      <c r="B3" s="2"/>
      <c r="C3" s="1"/>
      <c r="D3" s="1"/>
      <c r="E3" s="1"/>
    </row>
    <row r="4" spans="1:7" ht="13.1" x14ac:dyDescent="0.25">
      <c r="A4" s="2"/>
      <c r="B4" s="2"/>
      <c r="C4" s="1"/>
      <c r="D4" s="1"/>
      <c r="E4" s="1"/>
    </row>
    <row r="5" spans="1:7" ht="18" customHeight="1" x14ac:dyDescent="0.2">
      <c r="A5" s="258"/>
      <c r="B5" s="258"/>
      <c r="C5" s="258"/>
      <c r="D5" s="259"/>
      <c r="E5" s="259"/>
      <c r="F5" s="260"/>
      <c r="G5" s="260"/>
    </row>
    <row r="6" spans="1:7" ht="13.1" x14ac:dyDescent="0.25">
      <c r="A6" s="261" t="s">
        <v>502</v>
      </c>
      <c r="B6" s="261" t="s">
        <v>77</v>
      </c>
      <c r="C6" s="261" t="s">
        <v>78</v>
      </c>
      <c r="D6" s="261" t="s">
        <v>147</v>
      </c>
      <c r="E6" s="261" t="s">
        <v>149</v>
      </c>
      <c r="F6" s="261" t="s">
        <v>19</v>
      </c>
      <c r="G6" s="261" t="s">
        <v>501</v>
      </c>
    </row>
    <row r="7" spans="1:7" s="263" customFormat="1" ht="14.4" x14ac:dyDescent="0.25">
      <c r="A7" s="256" t="s">
        <v>580</v>
      </c>
      <c r="B7" s="264" t="s">
        <v>604</v>
      </c>
      <c r="C7" s="264" t="s">
        <v>605</v>
      </c>
      <c r="D7" s="264">
        <v>22609</v>
      </c>
      <c r="E7" s="257" t="s">
        <v>29</v>
      </c>
      <c r="F7" s="229">
        <v>510202630</v>
      </c>
      <c r="G7" s="230">
        <v>44347</v>
      </c>
    </row>
    <row r="8" spans="1:7" ht="14.4" x14ac:dyDescent="0.25">
      <c r="A8" s="256" t="s">
        <v>580</v>
      </c>
      <c r="B8" s="264" t="s">
        <v>602</v>
      </c>
      <c r="C8" s="264" t="s">
        <v>262</v>
      </c>
      <c r="D8" s="264">
        <v>22147</v>
      </c>
      <c r="E8" s="257" t="s">
        <v>29</v>
      </c>
      <c r="F8" s="264">
        <v>510202549</v>
      </c>
      <c r="G8" s="230">
        <v>44469</v>
      </c>
    </row>
    <row r="9" spans="1:7" x14ac:dyDescent="0.2">
      <c r="F9" s="4"/>
      <c r="G9" s="4"/>
    </row>
    <row r="10" spans="1:7" x14ac:dyDescent="0.2">
      <c r="F10" s="4"/>
      <c r="G10" s="4"/>
    </row>
    <row r="11" spans="1:7" x14ac:dyDescent="0.2">
      <c r="F11" s="4"/>
      <c r="G11" s="4"/>
    </row>
    <row r="12" spans="1:7" x14ac:dyDescent="0.2">
      <c r="F12" s="4"/>
      <c r="G12" s="4"/>
    </row>
    <row r="13" spans="1:7" x14ac:dyDescent="0.2">
      <c r="F13" s="4"/>
      <c r="G13" s="4"/>
    </row>
    <row r="14" spans="1:7" x14ac:dyDescent="0.2">
      <c r="F14" s="4"/>
      <c r="G14" s="4"/>
    </row>
    <row r="15" spans="1:7" x14ac:dyDescent="0.2">
      <c r="F15" s="4"/>
      <c r="G15" s="4"/>
    </row>
    <row r="16" spans="1:7" x14ac:dyDescent="0.2">
      <c r="F16" s="4"/>
      <c r="G16" s="4"/>
    </row>
    <row r="17" spans="6:7" x14ac:dyDescent="0.2">
      <c r="F17" s="4"/>
      <c r="G17" s="4"/>
    </row>
    <row r="18" spans="6:7" x14ac:dyDescent="0.2">
      <c r="F18" s="4"/>
      <c r="G18" s="4"/>
    </row>
    <row r="19" spans="6:7" x14ac:dyDescent="0.2">
      <c r="F19" s="4"/>
      <c r="G19" s="4"/>
    </row>
    <row r="20" spans="6:7" x14ac:dyDescent="0.2">
      <c r="F20" s="4"/>
      <c r="G20" s="4"/>
    </row>
    <row r="21" spans="6:7" x14ac:dyDescent="0.2">
      <c r="F21" s="4"/>
      <c r="G21" s="4"/>
    </row>
    <row r="22" spans="6:7" x14ac:dyDescent="0.2">
      <c r="F22" s="4"/>
      <c r="G22" s="4"/>
    </row>
    <row r="23" spans="6:7" x14ac:dyDescent="0.2">
      <c r="F23" s="4"/>
      <c r="G23" s="4"/>
    </row>
    <row r="24" spans="6:7" x14ac:dyDescent="0.2">
      <c r="F24" s="4"/>
      <c r="G24" s="4"/>
    </row>
    <row r="25" spans="6:7" x14ac:dyDescent="0.2">
      <c r="F25" s="4"/>
      <c r="G25" s="4"/>
    </row>
    <row r="26" spans="6:7" x14ac:dyDescent="0.2">
      <c r="F26" s="4"/>
      <c r="G26" s="4"/>
    </row>
    <row r="27" spans="6:7" x14ac:dyDescent="0.2">
      <c r="F27" s="4"/>
      <c r="G27" s="4"/>
    </row>
    <row r="28" spans="6:7" x14ac:dyDescent="0.2">
      <c r="F28" s="4"/>
      <c r="G28" s="4"/>
    </row>
    <row r="29" spans="6:7" x14ac:dyDescent="0.2">
      <c r="F29" s="4"/>
      <c r="G29" s="4"/>
    </row>
    <row r="30" spans="6:7" x14ac:dyDescent="0.2">
      <c r="F30" s="4"/>
      <c r="G30" s="4"/>
    </row>
    <row r="31" spans="6:7" x14ac:dyDescent="0.2">
      <c r="F31" s="4"/>
      <c r="G31" s="4"/>
    </row>
    <row r="32" spans="6:7" x14ac:dyDescent="0.2">
      <c r="F32" s="4"/>
      <c r="G32" s="4"/>
    </row>
    <row r="33" spans="6:7" x14ac:dyDescent="0.2">
      <c r="F33" s="4"/>
      <c r="G33" s="4"/>
    </row>
    <row r="34" spans="6:7" x14ac:dyDescent="0.2">
      <c r="F34" s="4"/>
      <c r="G34" s="4"/>
    </row>
    <row r="35" spans="6:7" x14ac:dyDescent="0.2">
      <c r="F35" s="4"/>
      <c r="G35" s="4"/>
    </row>
    <row r="36" spans="6:7" x14ac:dyDescent="0.2">
      <c r="F36" s="4"/>
      <c r="G36" s="4"/>
    </row>
    <row r="37" spans="6:7" x14ac:dyDescent="0.2">
      <c r="F37" s="4"/>
      <c r="G37" s="4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01.01.2021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5"/>
  <dimension ref="A1:J58"/>
  <sheetViews>
    <sheetView zoomScale="85" zoomScaleNormal="75"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11" sqref="A11"/>
    </sheetView>
  </sheetViews>
  <sheetFormatPr baseColWidth="10" defaultRowHeight="12.45" x14ac:dyDescent="0.2"/>
  <cols>
    <col min="1" max="2" width="40.875" customWidth="1"/>
    <col min="3" max="3" width="22.25" customWidth="1"/>
    <col min="4" max="4" width="7.875" style="3" customWidth="1"/>
    <col min="5" max="5" width="11.625" style="3" customWidth="1"/>
    <col min="6" max="6" width="16.75" style="3" customWidth="1"/>
    <col min="7" max="7" width="9" style="3" bestFit="1" customWidth="1"/>
    <col min="8" max="8" width="12.125" style="3" customWidth="1"/>
    <col min="9" max="9" width="12.75" customWidth="1"/>
    <col min="10" max="10" width="22.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</row>
    <row r="2" spans="1:10" x14ac:dyDescent="0.2">
      <c r="A2" s="1"/>
      <c r="B2" s="1"/>
      <c r="C2" s="1"/>
      <c r="D2" s="1"/>
      <c r="E2" s="1"/>
      <c r="F2" s="1"/>
      <c r="G2" s="1"/>
      <c r="H2" s="1"/>
    </row>
    <row r="3" spans="1:10" ht="13.1" x14ac:dyDescent="0.25">
      <c r="A3" s="2"/>
      <c r="B3" s="2"/>
      <c r="C3" s="1"/>
      <c r="D3" s="1"/>
      <c r="E3" s="1"/>
      <c r="F3" s="1"/>
      <c r="G3" s="1"/>
      <c r="H3" s="1"/>
    </row>
    <row r="4" spans="1:10" ht="13.1" x14ac:dyDescent="0.25">
      <c r="A4" s="2"/>
      <c r="B4" s="2"/>
      <c r="C4" s="1"/>
      <c r="D4" s="1"/>
      <c r="E4" s="1"/>
      <c r="F4" s="1"/>
      <c r="G4" s="1"/>
      <c r="H4" s="1"/>
    </row>
    <row r="5" spans="1:10" ht="18" customHeight="1" x14ac:dyDescent="0.2">
      <c r="A5" s="7"/>
      <c r="B5" s="7"/>
      <c r="C5" s="7"/>
      <c r="D5" s="6"/>
      <c r="E5" s="6"/>
      <c r="F5" s="6"/>
      <c r="G5" s="6"/>
      <c r="H5" s="6"/>
      <c r="I5" s="9"/>
      <c r="J5" s="9"/>
    </row>
    <row r="6" spans="1:10" ht="13.1" x14ac:dyDescent="0.25">
      <c r="A6" s="8" t="s">
        <v>502</v>
      </c>
      <c r="B6" s="8" t="s">
        <v>77</v>
      </c>
      <c r="C6" s="8" t="s">
        <v>78</v>
      </c>
      <c r="D6" s="8" t="s">
        <v>147</v>
      </c>
      <c r="E6" s="8" t="s">
        <v>505</v>
      </c>
      <c r="F6" s="8" t="s">
        <v>506</v>
      </c>
      <c r="G6" s="8" t="s">
        <v>149</v>
      </c>
      <c r="H6" s="8" t="s">
        <v>503</v>
      </c>
      <c r="I6" s="10" t="s">
        <v>19</v>
      </c>
      <c r="J6" s="10" t="s">
        <v>504</v>
      </c>
    </row>
    <row r="7" spans="1:10" ht="12.45" customHeight="1" x14ac:dyDescent="0.2">
      <c r="A7" s="149" t="s">
        <v>608</v>
      </c>
      <c r="B7" s="149" t="s">
        <v>606</v>
      </c>
      <c r="C7" s="149" t="s">
        <v>607</v>
      </c>
      <c r="D7" s="142">
        <v>22549</v>
      </c>
      <c r="E7" s="142"/>
      <c r="F7" s="270"/>
      <c r="G7" s="142" t="s">
        <v>193</v>
      </c>
      <c r="H7" s="142">
        <v>18</v>
      </c>
      <c r="I7" s="142">
        <v>510205063</v>
      </c>
      <c r="J7" s="178">
        <v>44470</v>
      </c>
    </row>
    <row r="8" spans="1:10" x14ac:dyDescent="0.2">
      <c r="E8" s="18"/>
      <c r="F8" s="18"/>
      <c r="I8" s="4"/>
      <c r="J8" s="5"/>
    </row>
    <row r="9" spans="1:10" x14ac:dyDescent="0.2">
      <c r="F9" s="19"/>
      <c r="I9" s="4"/>
      <c r="J9" s="5"/>
    </row>
    <row r="10" spans="1:10" x14ac:dyDescent="0.2">
      <c r="I10" s="4"/>
      <c r="J10" s="5"/>
    </row>
    <row r="11" spans="1:10" x14ac:dyDescent="0.2">
      <c r="I11" s="4"/>
      <c r="J11" s="4"/>
    </row>
    <row r="12" spans="1:10" x14ac:dyDescent="0.2">
      <c r="I12" s="4"/>
      <c r="J12" s="4"/>
    </row>
    <row r="13" spans="1:10" x14ac:dyDescent="0.2">
      <c r="I13" s="4"/>
      <c r="J13" s="4"/>
    </row>
    <row r="14" spans="1:10" x14ac:dyDescent="0.2">
      <c r="I14" s="4"/>
      <c r="J14" s="4"/>
    </row>
    <row r="15" spans="1:10" x14ac:dyDescent="0.2">
      <c r="I15" s="4"/>
      <c r="J15" s="4"/>
    </row>
    <row r="16" spans="1:10" x14ac:dyDescent="0.2">
      <c r="I16" s="4"/>
      <c r="J16" s="4"/>
    </row>
    <row r="17" spans="8:10" x14ac:dyDescent="0.2">
      <c r="I17" s="4"/>
      <c r="J17" s="4"/>
    </row>
    <row r="18" spans="8:10" x14ac:dyDescent="0.2">
      <c r="I18" s="4"/>
      <c r="J18" s="4"/>
    </row>
    <row r="19" spans="8:10" x14ac:dyDescent="0.2">
      <c r="I19" s="4"/>
      <c r="J19" s="4"/>
    </row>
    <row r="20" spans="8:10" x14ac:dyDescent="0.2">
      <c r="I20" s="4"/>
      <c r="J20" s="4"/>
    </row>
    <row r="21" spans="8:10" x14ac:dyDescent="0.2">
      <c r="I21" s="4"/>
      <c r="J21" s="4"/>
    </row>
    <row r="22" spans="8:10" x14ac:dyDescent="0.2">
      <c r="I22" s="4"/>
      <c r="J22" s="4"/>
    </row>
    <row r="23" spans="8:10" x14ac:dyDescent="0.2">
      <c r="I23" s="4"/>
      <c r="J23" s="4"/>
    </row>
    <row r="24" spans="8:10" x14ac:dyDescent="0.2">
      <c r="I24" s="4"/>
      <c r="J24" s="4"/>
    </row>
    <row r="25" spans="8:10" x14ac:dyDescent="0.2">
      <c r="I25" s="4"/>
      <c r="J25" s="4"/>
    </row>
    <row r="26" spans="8:10" x14ac:dyDescent="0.2">
      <c r="I26" s="4"/>
      <c r="J26" s="4"/>
    </row>
    <row r="27" spans="8:10" x14ac:dyDescent="0.2">
      <c r="I27" s="4"/>
      <c r="J27" s="4"/>
    </row>
    <row r="28" spans="8:10" x14ac:dyDescent="0.2">
      <c r="I28" s="4"/>
      <c r="J28" s="4"/>
    </row>
    <row r="29" spans="8:10" x14ac:dyDescent="0.2">
      <c r="I29" s="4"/>
      <c r="J29" s="4"/>
    </row>
    <row r="30" spans="8:10" x14ac:dyDescent="0.2">
      <c r="H30" s="17"/>
      <c r="I30" s="4"/>
      <c r="J30" s="4"/>
    </row>
    <row r="31" spans="8:10" x14ac:dyDescent="0.2">
      <c r="I31" s="4"/>
      <c r="J31" s="4"/>
    </row>
    <row r="32" spans="8:10" x14ac:dyDescent="0.2">
      <c r="I32" s="4"/>
      <c r="J32" s="4"/>
    </row>
    <row r="33" spans="9:10" x14ac:dyDescent="0.2">
      <c r="I33" s="4"/>
      <c r="J33" s="4"/>
    </row>
    <row r="34" spans="9:10" x14ac:dyDescent="0.2">
      <c r="I34" s="4"/>
      <c r="J34" s="4"/>
    </row>
    <row r="35" spans="9:10" x14ac:dyDescent="0.2">
      <c r="I35" s="4"/>
      <c r="J35" s="4"/>
    </row>
    <row r="36" spans="9:10" x14ac:dyDescent="0.2">
      <c r="I36" s="4"/>
      <c r="J36" s="4"/>
    </row>
    <row r="37" spans="9:10" x14ac:dyDescent="0.2">
      <c r="I37" s="4"/>
      <c r="J37" s="4"/>
    </row>
    <row r="38" spans="9:10" x14ac:dyDescent="0.2">
      <c r="I38" s="4"/>
      <c r="J38" s="4"/>
    </row>
    <row r="39" spans="9:10" x14ac:dyDescent="0.2">
      <c r="I39" s="4"/>
      <c r="J39" s="4"/>
    </row>
    <row r="40" spans="9:10" x14ac:dyDescent="0.2">
      <c r="I40" s="4"/>
      <c r="J40" s="4"/>
    </row>
    <row r="41" spans="9:10" x14ac:dyDescent="0.2">
      <c r="I41" s="4"/>
      <c r="J41" s="4"/>
    </row>
    <row r="42" spans="9:10" x14ac:dyDescent="0.2">
      <c r="I42" s="4"/>
      <c r="J42" s="4"/>
    </row>
    <row r="43" spans="9:10" x14ac:dyDescent="0.2">
      <c r="I43" s="4"/>
      <c r="J43" s="4"/>
    </row>
    <row r="44" spans="9:10" x14ac:dyDescent="0.2">
      <c r="I44" s="4"/>
      <c r="J44" s="4"/>
    </row>
    <row r="45" spans="9:10" x14ac:dyDescent="0.2">
      <c r="I45" s="4"/>
      <c r="J45" s="4"/>
    </row>
    <row r="46" spans="9:10" x14ac:dyDescent="0.2">
      <c r="I46" s="4"/>
      <c r="J46" s="4"/>
    </row>
    <row r="47" spans="9:10" x14ac:dyDescent="0.2">
      <c r="I47" s="4"/>
      <c r="J47" s="4"/>
    </row>
    <row r="48" spans="9:10" x14ac:dyDescent="0.2">
      <c r="I48" s="4"/>
      <c r="J48" s="4"/>
    </row>
    <row r="49" spans="9:10" x14ac:dyDescent="0.2">
      <c r="I49" s="4"/>
      <c r="J49" s="4"/>
    </row>
    <row r="50" spans="9:10" x14ac:dyDescent="0.2">
      <c r="I50" s="4"/>
      <c r="J50" s="4"/>
    </row>
    <row r="51" spans="9:10" x14ac:dyDescent="0.2">
      <c r="I51" s="4"/>
      <c r="J51" s="4"/>
    </row>
    <row r="52" spans="9:10" x14ac:dyDescent="0.2">
      <c r="I52" s="4"/>
      <c r="J52" s="4"/>
    </row>
    <row r="53" spans="9:10" x14ac:dyDescent="0.2">
      <c r="I53" s="4"/>
      <c r="J53" s="4"/>
    </row>
    <row r="54" spans="9:10" x14ac:dyDescent="0.2">
      <c r="I54" s="4"/>
      <c r="J54" s="4"/>
    </row>
    <row r="55" spans="9:10" x14ac:dyDescent="0.2">
      <c r="I55" s="4"/>
      <c r="J55" s="4"/>
    </row>
    <row r="56" spans="9:10" x14ac:dyDescent="0.2">
      <c r="I56" s="4"/>
      <c r="J56" s="4"/>
    </row>
    <row r="57" spans="9:10" x14ac:dyDescent="0.2">
      <c r="I57" s="4"/>
      <c r="J57" s="4"/>
    </row>
    <row r="58" spans="9:10" x14ac:dyDescent="0.2">
      <c r="I58" s="4"/>
      <c r="J58" s="4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01.01.2021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stationär  </vt:lpstr>
      <vt:lpstr>Stat. Hospize</vt:lpstr>
      <vt:lpstr>teilst. </vt:lpstr>
      <vt:lpstr>Löschungen</vt:lpstr>
      <vt:lpstr>neue Einrichtungen</vt:lpstr>
      <vt:lpstr>Löschungen!Drucktitel</vt:lpstr>
      <vt:lpstr>'neue Einrichtungen'!Drucktitel</vt:lpstr>
      <vt:lpstr>'Stat. Hospize'!Drucktitel</vt:lpstr>
      <vt:lpstr>'stationär  '!Drucktitel</vt:lpstr>
      <vt:lpstr>'teilst. 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(HAM)</cp:lastModifiedBy>
  <cp:lastPrinted>2021-09-30T08:52:30Z</cp:lastPrinted>
  <dcterms:created xsi:type="dcterms:W3CDTF">1999-08-05T15:26:05Z</dcterms:created>
  <dcterms:modified xsi:type="dcterms:W3CDTF">2021-10-01T06:36:12Z</dcterms:modified>
  <cp:contentStatus/>
</cp:coreProperties>
</file>